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10.xml"/>
  <Override ContentType="application/vnd.openxmlformats-officedocument.spreadsheetml.comments+xml" PartName="/xl/comments1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comments+xml" PartName="/xl/comments5.xml"/>
  <Override ContentType="application/vnd.openxmlformats-officedocument.spreadsheetml.comments+xml" PartName="/xl/comments6.xml"/>
  <Override ContentType="application/vnd.openxmlformats-officedocument.spreadsheetml.comments+xml" PartName="/xl/comments7.xml"/>
  <Override ContentType="application/vnd.openxmlformats-officedocument.spreadsheetml.comments+xml" PartName="/xl/comments8.xml"/>
  <Override ContentType="application/vnd.openxmlformats-officedocument.spreadsheetml.comments+xml" PartName="/xl/comments9.xml"/>
  <Override ContentType="application/vnd.openxmlformats-officedocument.drawing+xml" PartName="/xl/drawings/drawing1.xml"/>
  <Override ContentType="application/vnd.openxmlformats-officedocument.drawing+xml" PartName="/xl/drawings/drawing10.xml"/>
  <Override ContentType="application/vnd.openxmlformats-officedocument.drawing+xml" PartName="/xl/drawings/drawing11.xml"/>
  <Override ContentType="application/vnd.openxmlformats-officedocument.drawing+xml" PartName="/xl/drawings/drawing12.xml"/>
  <Override ContentType="application/vnd.openxmlformats-officedocument.drawing+xml" PartName="/xl/drawings/drawing13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drawing+xml" PartName="/xl/drawings/drawing8.xml"/>
  <Override ContentType="application/vnd.openxmlformats-officedocument.drawing+xml" PartName="/xl/drawings/drawing9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?><Relationships xmlns="http://schemas.openxmlformats.org/package/2006/relationships"><Relationship Target="xl/workbook.xml" Type="http://schemas.openxmlformats.org/officeDocument/2006/relationships/officeDocument" Id="rId1"></Relationship><Relationship Target="docProps/core.xml" Type="http://schemas.openxmlformats.org/package/2006/relationships/metadata/core-properties" Id="rId2"></Relationship><Relationship Target="docProps/app.xml" Type="http://schemas.openxmlformats.org/officeDocument/2006/relationships/extended-properties" Id="rId3"></Relationship><Relationship Target="docProps/custom.xml" Type="http://schemas.openxmlformats.org/officeDocument/2006/relationships/custom-properties" Id="rId4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Objects="placeholders"/>
  <mc:AlternateContent xmlns:mc="http://schemas.openxmlformats.org/markup-compatibility/2006">
    <mc:Choice Requires="x15">
      <x15ac:absPath xmlns:x15ac="http://schemas.microsoft.com/office/spreadsheetml/2010/11/ac" url="C:\Users\146595\Desktop\"/>
    </mc:Choice>
  </mc:AlternateContent>
  <bookViews>
    <workbookView xWindow="-105" yWindow="-105" windowWidth="19425" windowHeight="10425" tabRatio="784"/>
  </bookViews>
  <sheets>
    <sheet name="Instruções" sheetId="25" r:id="rId1"/>
    <sheet name="Quadro Resumo" sheetId="9" r:id="rId2"/>
    <sheet name="Despesas anos anteriores" sheetId="24" r:id="rId3"/>
    <sheet name="Despesas I&amp;D Geral" sheetId="13" r:id="rId4"/>
    <sheet name="Projeto 1 não financiado" sheetId="23" r:id="rId5"/>
    <sheet name="Projeto 2 não financiado" sheetId="35" r:id="rId6"/>
    <sheet name="Projeto 3 não financiado" sheetId="36" r:id="rId7"/>
    <sheet name="Projeto 4 não financiado" sheetId="37" r:id="rId8"/>
    <sheet name="Projeto 5 não financiado" sheetId="38" r:id="rId9"/>
    <sheet name="Projeto 1 financiado" sheetId="17" r:id="rId10"/>
    <sheet name="Projeto 2 financiado" sheetId="39" r:id="rId11"/>
    <sheet name="Projeto 3 financiado" sheetId="42" r:id="rId12"/>
    <sheet name="Projeto 4 financiado" sheetId="41" r:id="rId13"/>
    <sheet name="Sheet1" sheetId="11" state="hidden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9" l="1"/>
  <c r="B8" i="13"/>
  <c r="J18" i="9"/>
  <c r="J16" i="9"/>
  <c r="K13" i="9"/>
  <c r="J13" i="9"/>
  <c r="I13" i="9"/>
  <c r="H13" i="9"/>
  <c r="J9" i="9"/>
  <c r="C37" i="42"/>
  <c r="D37" i="42"/>
  <c r="C36" i="42"/>
  <c r="C38" i="42" s="1"/>
  <c r="C27" i="42"/>
  <c r="D26" i="42"/>
  <c r="D27" i="42"/>
  <c r="D25" i="42"/>
  <c r="B10" i="42"/>
  <c r="B8" i="42"/>
  <c r="K18" i="9"/>
  <c r="K16" i="9"/>
  <c r="K9" i="9"/>
  <c r="I18" i="9"/>
  <c r="I16" i="9"/>
  <c r="I8" i="9" s="1"/>
  <c r="I9" i="9"/>
  <c r="C37" i="41"/>
  <c r="D37" i="41"/>
  <c r="D36" i="41"/>
  <c r="D38" i="41" s="1"/>
  <c r="C36" i="41"/>
  <c r="C38" i="41"/>
  <c r="C27" i="41"/>
  <c r="D26" i="41"/>
  <c r="D25" i="41"/>
  <c r="D27" i="41"/>
  <c r="B10" i="41"/>
  <c r="K12" i="9" s="1"/>
  <c r="C37" i="39"/>
  <c r="D37" i="39"/>
  <c r="C36" i="39"/>
  <c r="C38" i="39" s="1"/>
  <c r="C27" i="39"/>
  <c r="D26" i="39"/>
  <c r="D25" i="39"/>
  <c r="D27" i="39" s="1"/>
  <c r="B10" i="39"/>
  <c r="I10" i="9"/>
  <c r="B10" i="17"/>
  <c r="H10" i="9"/>
  <c r="H8" i="9" s="1"/>
  <c r="H18" i="9"/>
  <c r="H16" i="9"/>
  <c r="H9" i="9"/>
  <c r="G18" i="9"/>
  <c r="G16" i="9"/>
  <c r="G13" i="9"/>
  <c r="G9" i="9"/>
  <c r="F18" i="9"/>
  <c r="F16" i="9"/>
  <c r="F13" i="9"/>
  <c r="F9" i="9"/>
  <c r="E18" i="9"/>
  <c r="E16" i="9"/>
  <c r="E13" i="9"/>
  <c r="E9" i="9"/>
  <c r="B10" i="38"/>
  <c r="G10" i="9" s="1"/>
  <c r="C8" i="38"/>
  <c r="B8" i="38"/>
  <c r="B10" i="37"/>
  <c r="F10" i="9" s="1"/>
  <c r="C8" i="37"/>
  <c r="D9" i="37" s="1"/>
  <c r="D8" i="37" s="1"/>
  <c r="B8" i="37"/>
  <c r="B10" i="36"/>
  <c r="E10" i="9" s="1"/>
  <c r="E8" i="9" s="1"/>
  <c r="E12" i="9"/>
  <c r="C8" i="36"/>
  <c r="B8" i="36"/>
  <c r="D9" i="36" s="1"/>
  <c r="D8" i="36" s="1"/>
  <c r="D18" i="9"/>
  <c r="D16" i="9"/>
  <c r="D13" i="9"/>
  <c r="D9" i="9"/>
  <c r="B10" i="35"/>
  <c r="D10" i="9" s="1"/>
  <c r="C8" i="35"/>
  <c r="B8" i="35"/>
  <c r="C9" i="9"/>
  <c r="B8" i="23"/>
  <c r="D9" i="23" s="1"/>
  <c r="D8" i="23" s="1"/>
  <c r="B17" i="9"/>
  <c r="B15" i="9"/>
  <c r="B14" i="9"/>
  <c r="C18" i="9"/>
  <c r="C16" i="9"/>
  <c r="C13" i="9"/>
  <c r="C8" i="23"/>
  <c r="D26" i="17"/>
  <c r="D25" i="17"/>
  <c r="D27" i="17" s="1"/>
  <c r="B10" i="23"/>
  <c r="C10" i="9" s="1"/>
  <c r="D10" i="24"/>
  <c r="D8" i="24" s="1"/>
  <c r="C10" i="24"/>
  <c r="B8" i="24" s="1"/>
  <c r="E10" i="24"/>
  <c r="B10" i="24"/>
  <c r="C37" i="17"/>
  <c r="D37" i="17" s="1"/>
  <c r="C36" i="17"/>
  <c r="C27" i="17"/>
  <c r="D9" i="38"/>
  <c r="D8" i="38"/>
  <c r="K10" i="9"/>
  <c r="K8" i="9" s="1"/>
  <c r="J10" i="9"/>
  <c r="B8" i="17"/>
  <c r="K25" i="9"/>
  <c r="D36" i="42"/>
  <c r="D38" i="42"/>
  <c r="C9" i="42" s="1"/>
  <c r="J12" i="9"/>
  <c r="J8" i="9"/>
  <c r="I12" i="9"/>
  <c r="B8" i="39"/>
  <c r="C9" i="39"/>
  <c r="C8" i="39" s="1"/>
  <c r="D9" i="39" s="1"/>
  <c r="D8" i="39" s="1"/>
  <c r="D36" i="39"/>
  <c r="D38" i="39"/>
  <c r="H12" i="9"/>
  <c r="C12" i="9"/>
  <c r="B8" i="9"/>
  <c r="C38" i="17" l="1"/>
  <c r="D36" i="17"/>
  <c r="D38" i="17" s="1"/>
  <c r="C9" i="17" s="1"/>
  <c r="C8" i="17" s="1"/>
  <c r="D9" i="17" s="1"/>
  <c r="D8" i="17" s="1"/>
  <c r="D9" i="35"/>
  <c r="D8" i="35" s="1"/>
  <c r="C8" i="9"/>
  <c r="K26" i="9"/>
  <c r="K27" i="9" s="1"/>
  <c r="C8" i="42"/>
  <c r="D9" i="42" s="1"/>
  <c r="D8" i="42" s="1"/>
  <c r="F12" i="9"/>
  <c r="F8" i="9" s="1"/>
  <c r="B8" i="41"/>
  <c r="D12" i="9"/>
  <c r="D8" i="9" s="1"/>
  <c r="G12" i="9"/>
  <c r="G8" i="9" s="1"/>
  <c r="K23" i="9" l="1"/>
  <c r="C9" i="41"/>
  <c r="C8" i="41" l="1"/>
  <c r="D9" i="41" s="1"/>
  <c r="D8" i="41" s="1"/>
  <c r="L9" i="9"/>
  <c r="L8" i="9" s="1"/>
  <c r="M9" i="9" s="1"/>
  <c r="M8" i="9" s="1"/>
  <c r="K24" i="9" s="1"/>
  <c r="K28" i="9" l="1"/>
  <c r="K29" i="9" s="1"/>
  <c r="K30" i="9"/>
  <c r="K22" i="9" l="1"/>
</calcChain>
</file>

<file path=xl/comments1.xml><?xml version="1.0" encoding="utf-8"?>
<comments xmlns="http://schemas.openxmlformats.org/spreadsheetml/2006/main">
  <authors>
    <author>Dina Miranda</author>
  </authors>
  <commentList>
    <comment ref="A16" authorId="0" shapeId="0">
      <text>
        <r>
          <rPr>
            <b/>
            <sz val="9"/>
            <color indexed="81"/>
            <rFont val="Tahoma"/>
            <family val="2"/>
          </rPr>
          <t>Só aplicável às micro, pequenas e médias empresas.</t>
        </r>
      </text>
    </comment>
  </commentList>
</comments>
</file>

<file path=xl/comments10.xml><?xml version="1.0" encoding="utf-8"?>
<comments xmlns="http://schemas.openxmlformats.org/spreadsheetml/2006/main">
  <authors>
    <author>Dina Miranda</author>
  </authors>
  <commentList>
    <comment ref="A15" authorId="0" shapeId="0">
      <text>
        <r>
          <rPr>
            <b/>
            <sz val="9"/>
            <color indexed="81"/>
            <rFont val="Tahoma"/>
            <family val="2"/>
          </rPr>
          <t>Só aplicável às micro, pequenas e médias empresas.</t>
        </r>
      </text>
    </comment>
  </commentList>
</comments>
</file>

<file path=xl/comments11.xml><?xml version="1.0" encoding="utf-8"?>
<comments xmlns="http://schemas.openxmlformats.org/spreadsheetml/2006/main">
  <authors>
    <author>Dina Miranda</author>
  </authors>
  <commentList>
    <comment ref="A15" authorId="0" shapeId="0">
      <text>
        <r>
          <rPr>
            <b/>
            <sz val="9"/>
            <color indexed="81"/>
            <rFont val="Tahoma"/>
            <family val="2"/>
          </rPr>
          <t>Só aplicável às micro, pequenas e médias empresas.</t>
        </r>
      </text>
    </comment>
  </commentList>
</comments>
</file>

<file path=xl/comments2.xml><?xml version="1.0" encoding="utf-8"?>
<comments xmlns="http://schemas.openxmlformats.org/spreadsheetml/2006/main">
  <authors>
    <author>Dina Miranda</author>
  </authors>
  <commentList>
    <comment ref="A18" authorId="0" shapeId="0">
      <text>
        <r>
          <rPr>
            <b/>
            <sz val="9"/>
            <color indexed="81"/>
            <rFont val="Tahoma"/>
            <family val="2"/>
          </rPr>
          <t>Só aplicável às micro, pequenas e médias empresas.</t>
        </r>
      </text>
    </comment>
  </commentList>
</comments>
</file>

<file path=xl/comments3.xml><?xml version="1.0" encoding="utf-8"?>
<comments xmlns="http://schemas.openxmlformats.org/spreadsheetml/2006/main">
  <authors>
    <author>Dina Miranda</author>
  </authors>
  <commentList>
    <comment ref="A15" authorId="0" shapeId="0">
      <text>
        <r>
          <rPr>
            <b/>
            <sz val="9"/>
            <color indexed="81"/>
            <rFont val="Tahoma"/>
            <family val="2"/>
          </rPr>
          <t>Só aplicável às micro, pequenas e médias empresas.</t>
        </r>
      </text>
    </comment>
  </commentList>
</comments>
</file>

<file path=xl/comments4.xml><?xml version="1.0" encoding="utf-8"?>
<comments xmlns="http://schemas.openxmlformats.org/spreadsheetml/2006/main">
  <authors>
    <author>Dina Miranda</author>
  </authors>
  <commentList>
    <comment ref="A15" authorId="0" shapeId="0">
      <text>
        <r>
          <rPr>
            <b/>
            <sz val="9"/>
            <color indexed="81"/>
            <rFont val="Tahoma"/>
            <family val="2"/>
          </rPr>
          <t>Só aplicável às micro, pequenas e médias empresas.</t>
        </r>
      </text>
    </comment>
  </commentList>
</comments>
</file>

<file path=xl/comments5.xml><?xml version="1.0" encoding="utf-8"?>
<comments xmlns="http://schemas.openxmlformats.org/spreadsheetml/2006/main">
  <authors>
    <author>Dina Miranda</author>
  </authors>
  <commentList>
    <comment ref="A15" authorId="0" shapeId="0">
      <text>
        <r>
          <rPr>
            <b/>
            <sz val="9"/>
            <color indexed="81"/>
            <rFont val="Tahoma"/>
            <family val="2"/>
          </rPr>
          <t>Só aplicável às micro, pequenas e médias empresas.</t>
        </r>
      </text>
    </comment>
  </commentList>
</comments>
</file>

<file path=xl/comments6.xml><?xml version="1.0" encoding="utf-8"?>
<comments xmlns="http://schemas.openxmlformats.org/spreadsheetml/2006/main">
  <authors>
    <author>Dina Miranda</author>
  </authors>
  <commentList>
    <comment ref="A15" authorId="0" shapeId="0">
      <text>
        <r>
          <rPr>
            <b/>
            <sz val="9"/>
            <color indexed="81"/>
            <rFont val="Tahoma"/>
            <family val="2"/>
          </rPr>
          <t>Só aplicável às micro, pequenas e médias empresas.</t>
        </r>
      </text>
    </comment>
  </commentList>
</comments>
</file>

<file path=xl/comments7.xml><?xml version="1.0" encoding="utf-8"?>
<comments xmlns="http://schemas.openxmlformats.org/spreadsheetml/2006/main">
  <authors>
    <author>Dina Miranda</author>
  </authors>
  <commentList>
    <comment ref="A15" authorId="0" shapeId="0">
      <text>
        <r>
          <rPr>
            <b/>
            <sz val="9"/>
            <color indexed="81"/>
            <rFont val="Tahoma"/>
            <family val="2"/>
          </rPr>
          <t>Só aplicável às micro, pequenas e médias empresas.</t>
        </r>
      </text>
    </comment>
  </commentList>
</comments>
</file>

<file path=xl/comments8.xml><?xml version="1.0" encoding="utf-8"?>
<comments xmlns="http://schemas.openxmlformats.org/spreadsheetml/2006/main">
  <authors>
    <author>Dina Miranda</author>
  </authors>
  <commentList>
    <comment ref="A15" authorId="0" shapeId="0">
      <text>
        <r>
          <rPr>
            <b/>
            <sz val="9"/>
            <color indexed="81"/>
            <rFont val="Tahoma"/>
            <family val="2"/>
          </rPr>
          <t>Só aplicável às micro, pequenas e médias empresas.</t>
        </r>
      </text>
    </comment>
  </commentList>
</comments>
</file>

<file path=xl/comments9.xml><?xml version="1.0" encoding="utf-8"?>
<comments xmlns="http://schemas.openxmlformats.org/spreadsheetml/2006/main">
  <authors>
    <author>Dina Miranda</author>
  </authors>
  <commentList>
    <comment ref="A15" authorId="0" shapeId="0">
      <text>
        <r>
          <rPr>
            <b/>
            <sz val="9"/>
            <color indexed="81"/>
            <rFont val="Tahoma"/>
            <family val="2"/>
          </rPr>
          <t>Só aplicável às micro, pequenas e médias empresas.</t>
        </r>
      </text>
    </comment>
  </commentList>
</comments>
</file>

<file path=xl/sharedStrings.xml><?xml version="1.0" encoding="utf-8"?>
<sst xmlns="http://schemas.openxmlformats.org/spreadsheetml/2006/main" count="411" uniqueCount="117">
  <si>
    <t>(1)</t>
  </si>
  <si>
    <t>(2)</t>
  </si>
  <si>
    <t>(3)</t>
  </si>
  <si>
    <t>(4)</t>
  </si>
  <si>
    <t>(b) Crédito Fiscal Calculado (h)+(i)</t>
  </si>
  <si>
    <t>(c') Idem deduzidos os Subsídios</t>
  </si>
  <si>
    <t>(f) Média de t-1 com t-2</t>
  </si>
  <si>
    <t>Resultados</t>
  </si>
  <si>
    <t>Unidade: Euro</t>
  </si>
  <si>
    <t>(c) Despesas relevantes em I&amp;D em t</t>
  </si>
  <si>
    <t>(d) Despesas declaradas/apuradas em t-1 (deduzidas de subsídios)</t>
  </si>
  <si>
    <t>(e) Despesas declaradas/apuradas em t-2 (deduzidas de subsídios)</t>
  </si>
  <si>
    <t>Conversão do Empréstimo em Fundo Perdido</t>
  </si>
  <si>
    <t>Características do empréstimo</t>
  </si>
  <si>
    <t>Duração do Empréstimo (anos)</t>
  </si>
  <si>
    <t>Nº períodos de carência (anos)</t>
  </si>
  <si>
    <t>% total despesas</t>
  </si>
  <si>
    <t>Subvenção a fundo perdido</t>
  </si>
  <si>
    <t>Total do incentivo</t>
  </si>
  <si>
    <t>Incentivo (euro)</t>
  </si>
  <si>
    <t>Investimento Elegível</t>
  </si>
  <si>
    <t>Financiamento</t>
  </si>
  <si>
    <t>% total investimento</t>
  </si>
  <si>
    <t>Fundo perdido</t>
  </si>
  <si>
    <t>Empréstimo</t>
  </si>
  <si>
    <t>Total do Financiamento</t>
  </si>
  <si>
    <t>Montante (euro)</t>
  </si>
  <si>
    <t>Subsidios homologados</t>
  </si>
  <si>
    <t>(5)</t>
  </si>
  <si>
    <t>(6)</t>
  </si>
  <si>
    <t>(7)</t>
  </si>
  <si>
    <t>Período</t>
  </si>
  <si>
    <t>01.01.04 a 31.12.04</t>
  </si>
  <si>
    <t>01.01.05 a 31.12.05</t>
  </si>
  <si>
    <t>01.01.06 a 31.05.06</t>
  </si>
  <si>
    <t>01.06.06 a 31.12.06</t>
  </si>
  <si>
    <t>01.01.07 a 31.12.07</t>
  </si>
  <si>
    <t>01.01.08 a 31.06.08</t>
  </si>
  <si>
    <t>01.07.08 a 30.09.08</t>
  </si>
  <si>
    <t>01.10.08 a 31.12.08</t>
  </si>
  <si>
    <r>
      <t>1</t>
    </r>
    <r>
      <rPr>
        <b/>
        <sz val="8"/>
        <color indexed="63"/>
        <rFont val="Arial"/>
        <family val="2"/>
      </rPr>
      <t xml:space="preserve"> Valores excluídos de IVA</t>
    </r>
  </si>
  <si>
    <r>
      <t>Despesas</t>
    </r>
    <r>
      <rPr>
        <vertAlign val="superscript"/>
        <sz val="9"/>
        <color indexed="63"/>
        <rFont val="Arial"/>
        <family val="2"/>
      </rPr>
      <t>1</t>
    </r>
    <r>
      <rPr>
        <b/>
        <sz val="9"/>
        <color indexed="63"/>
        <rFont val="Arial"/>
        <family val="2"/>
      </rPr>
      <t xml:space="preserve"> em I&amp;D                                                no ano em referência: </t>
    </r>
  </si>
  <si>
    <t>(g) Acréscimo (c') - (f)</t>
  </si>
  <si>
    <t>(h) 50% de (g) até ao limite de 1.500.000,00 Euros</t>
  </si>
  <si>
    <t>01.01.09 a 28.02.09</t>
  </si>
  <si>
    <t>01.03.09 a 31.03.09</t>
  </si>
  <si>
    <t>01.04.09 a 30.04.09</t>
  </si>
  <si>
    <t>01.05.09 a 30.06.09</t>
  </si>
  <si>
    <t>01.07.09 a 30.09.09</t>
  </si>
  <si>
    <t>01.10.09 a 31.12.09</t>
  </si>
  <si>
    <r>
      <t>Taxa Referência</t>
    </r>
    <r>
      <rPr>
        <b/>
        <sz val="8"/>
        <color indexed="9"/>
        <rFont val="Arial"/>
        <family val="2"/>
      </rPr>
      <t xml:space="preserve"> (%)</t>
    </r>
  </si>
  <si>
    <t>b) Despesas com pessoal com habilitações literárias mínimas do nível 4 do Quadro Nacional de Qualificações</t>
  </si>
  <si>
    <t>c) Despesas com a participação de dirigentes e quadros na gestão de instituições de I&amp;D</t>
  </si>
  <si>
    <t>f) Participação no capital de instituições de I&amp;D e contributos para fundos destinados a financiar a I&amp;D</t>
  </si>
  <si>
    <t>i) Despesas com auditorias à I&amp;D</t>
  </si>
  <si>
    <t>PROJETO 1</t>
  </si>
  <si>
    <r>
      <t xml:space="preserve">Taxa de Referência de acordo com a data de aprovação do projeto </t>
    </r>
    <r>
      <rPr>
        <i/>
        <sz val="8"/>
        <color indexed="63"/>
        <rFont val="Arial"/>
        <family val="2"/>
      </rPr>
      <t>(vide</t>
    </r>
    <r>
      <rPr>
        <sz val="8"/>
        <color indexed="63"/>
        <rFont val="Arial"/>
        <family val="2"/>
      </rPr>
      <t xml:space="preserve"> tabela à direita) </t>
    </r>
  </si>
  <si>
    <t>Despesas Anuais do projeto 1 financiado</t>
  </si>
  <si>
    <t>Despesas Anuais do projeto 2 financiado</t>
  </si>
  <si>
    <t>Despesas Anuais do projeto 3 financiado</t>
  </si>
  <si>
    <t>Despesas Anuais do projeto 4 financiado</t>
  </si>
  <si>
    <t>j) Despesas com acções de demonstração que decorram de projetos de I&amp;D apoiados</t>
  </si>
  <si>
    <t>g) Custos com registo e manutenção de patentes</t>
  </si>
  <si>
    <t>a) Aquisições de ativos fixos tangíveis, na proporção da sua afetação à realização de atividades de I&amp;D</t>
  </si>
  <si>
    <t>d) Despesas de funcionamento, até ao máximo de 55% das despesas com o pessoal diretamente envolvido em tarefas de I&amp;D contabilizadas a título de remunerações, ordenados ou salários, respeitantes ao exercício</t>
  </si>
  <si>
    <t>e) Despesas relativas à contratação de atividades de I&amp;D junto de entidades reconhecidas superiormente</t>
  </si>
  <si>
    <t>h) Despesas com a aquisição de patentes que sejam predominantemente destinadas à realização de atividades de I&amp;D</t>
  </si>
  <si>
    <t>Despesas Relevantes Não Subsidiadas  
(1-2)</t>
  </si>
  <si>
    <t>(i)  32,50% de (c') ou 47,5%</t>
  </si>
  <si>
    <t>Não</t>
  </si>
  <si>
    <t>Trata-se de um projeto de conceção ecológica? S/N</t>
  </si>
  <si>
    <r>
      <t xml:space="preserve">Despesas Anuais de projeto 1 </t>
    </r>
    <r>
      <rPr>
        <b/>
        <u/>
        <sz val="8"/>
        <color indexed="63"/>
        <rFont val="Arial"/>
        <family val="2"/>
      </rPr>
      <t>não</t>
    </r>
    <r>
      <rPr>
        <b/>
        <sz val="8"/>
        <color indexed="63"/>
        <rFont val="Arial"/>
        <family val="2"/>
      </rPr>
      <t xml:space="preserve"> financiado</t>
    </r>
  </si>
  <si>
    <r>
      <t xml:space="preserve">Despesas Anuais de projeto 2 </t>
    </r>
    <r>
      <rPr>
        <b/>
        <u/>
        <sz val="8"/>
        <color indexed="63"/>
        <rFont val="Arial"/>
        <family val="2"/>
      </rPr>
      <t>não</t>
    </r>
    <r>
      <rPr>
        <b/>
        <sz val="8"/>
        <color indexed="63"/>
        <rFont val="Arial"/>
        <family val="2"/>
      </rPr>
      <t xml:space="preserve"> financiado</t>
    </r>
  </si>
  <si>
    <t>(8)</t>
  </si>
  <si>
    <t xml:space="preserve">Ano de atividade </t>
  </si>
  <si>
    <t xml:space="preserve">Despesas </t>
  </si>
  <si>
    <t>Subsídios</t>
  </si>
  <si>
    <t>Despesas - Subsídios</t>
  </si>
  <si>
    <t>Instruções de preenchimento</t>
  </si>
  <si>
    <t>Custo Real com RH até ao Nível 7 (inclusivé)</t>
  </si>
  <si>
    <t>Custo Real com RH de Nível 8</t>
  </si>
  <si>
    <r>
      <t xml:space="preserve">Despesas Anuais de projeto 3 </t>
    </r>
    <r>
      <rPr>
        <b/>
        <u/>
        <sz val="8"/>
        <color indexed="63"/>
        <rFont val="Arial"/>
        <family val="2"/>
      </rPr>
      <t>não</t>
    </r>
    <r>
      <rPr>
        <b/>
        <sz val="8"/>
        <color indexed="63"/>
        <rFont val="Arial"/>
        <family val="2"/>
      </rPr>
      <t xml:space="preserve"> financiado</t>
    </r>
  </si>
  <si>
    <r>
      <t xml:space="preserve">Despesas Anuais de projeto 4 </t>
    </r>
    <r>
      <rPr>
        <b/>
        <u/>
        <sz val="8"/>
        <color indexed="63"/>
        <rFont val="Arial"/>
        <family val="2"/>
      </rPr>
      <t>não</t>
    </r>
    <r>
      <rPr>
        <b/>
        <sz val="8"/>
        <color indexed="63"/>
        <rFont val="Arial"/>
        <family val="2"/>
      </rPr>
      <t xml:space="preserve"> financiado</t>
    </r>
  </si>
  <si>
    <r>
      <t xml:space="preserve">Despesas Anuais de projeto 5 </t>
    </r>
    <r>
      <rPr>
        <b/>
        <u/>
        <sz val="8"/>
        <color indexed="63"/>
        <rFont val="Arial"/>
        <family val="2"/>
      </rPr>
      <t>não</t>
    </r>
    <r>
      <rPr>
        <b/>
        <sz val="8"/>
        <color indexed="63"/>
        <rFont val="Arial"/>
        <family val="2"/>
      </rPr>
      <t xml:space="preserve"> financiado</t>
    </r>
  </si>
  <si>
    <t>A empresa é uma PME ? S/N</t>
  </si>
  <si>
    <t>Iniciou atividade há mais de 2 anos? S/N</t>
  </si>
  <si>
    <t>Despesas de I&amp;D de carácter geral</t>
  </si>
  <si>
    <t>-</t>
  </si>
  <si>
    <t>PROJETO 2</t>
  </si>
  <si>
    <t>Sheet Despesas anos anteriores:</t>
  </si>
  <si>
    <t>Sheet Quadro Resumo:</t>
  </si>
  <si>
    <t>Os valores calculados são meramente indicativos.</t>
  </si>
  <si>
    <t>Preencha unicamente as células a cor.</t>
  </si>
  <si>
    <t>Respeite as unidades indicadas.</t>
  </si>
  <si>
    <t>Sheet Despesas I&amp;D Geral:</t>
  </si>
  <si>
    <t xml:space="preserve">Devem ser consideradas as despesas de I&amp;D de carater geral da empresa, descritas nas alíneas c, f, g, i do n.º 1 do artigo 37º do Código Fiscal ao Investimento.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</si>
  <si>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Deverá preencher uma sheet por projeto, seja ele financiado ou não. Caso o(s) projeto(s) seja(m) de conceção ecológica deverá selecionar a opção "Sim".</t>
  </si>
  <si>
    <t>Sheets Seguintes:</t>
  </si>
  <si>
    <t>Esta sheet é de preenchimento automático. No entanto, caso possua mais projetos do que os já disponíveis, deverá inserir tantas colunas quantas necessárias. Para o efeito, deverá atualizar a fórmula de cálculo da célula K23 e L9 .</t>
  </si>
  <si>
    <t>Esta sheet deverá ser preenchida conforme valores certificados nos 2 anos anteriores (caso existam). No caso de não existirem valores certificados mas a empresa tenha incorrido em despesas de I&amp;D, deverão inseri-las. Nesta sheet devem indicar se a empresa  é uma PME e, em caso afirmativo, responder à questão seguinte (iniciou atividade há mais de 2 anos?).</t>
  </si>
  <si>
    <t>PROJETO 3</t>
  </si>
  <si>
    <t>PROJETO 4</t>
  </si>
  <si>
    <t>Despesas Anuais de projeto 1 não financiado</t>
  </si>
  <si>
    <t>Despesas Anuais de projeto 2 não financiado</t>
  </si>
  <si>
    <t>Despesas Anuais de projeto 3 não financiado</t>
  </si>
  <si>
    <t>Despesas Anuais de projeto 4 não financiado</t>
  </si>
  <si>
    <t>Despesas Anuais de projeto 5 não financiado</t>
  </si>
  <si>
    <t>(9)</t>
  </si>
  <si>
    <t>(10)</t>
  </si>
  <si>
    <t>(11)</t>
  </si>
  <si>
    <t>(12)</t>
  </si>
  <si>
    <t>Despesas Relevantes Não Subsidiadas  (1+2+3+…+10)-(11)</t>
  </si>
  <si>
    <t>TOTAL</t>
  </si>
  <si>
    <t xml:space="preserve"> Exercício Fiscal de 2021 - Simulação</t>
  </si>
  <si>
    <t xml:space="preserve">                      Exercício Fiscal de 2021 - Simulação</t>
  </si>
  <si>
    <t>Exercício Fiscal de 2021 - Simulação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</si>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</sst>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E_s_c_-;\-* #,##0.00\ _E_s_c_-;_-* &quot;-&quot;??\ _E_s_c_-;_-@_-"/>
    <numFmt numFmtId="165" formatCode="#,##0.0"/>
    <numFmt numFmtId="166" formatCode="###\ ###\ ###\ ###\ ###\$"/>
    <numFmt numFmtId="167" formatCode="0.0%"/>
  </numFmts>
  <fonts count="31" x14ac:knownFonts="1">
    <font>
      <sz val="10"/>
      <name val="Arial"/>
    </font>
    <font>
      <sz val="10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9"/>
      <color indexed="63"/>
      <name val="Arial"/>
      <family val="2"/>
    </font>
    <font>
      <b/>
      <vertAlign val="superscript"/>
      <sz val="9"/>
      <color indexed="63"/>
      <name val="Arial"/>
      <family val="2"/>
    </font>
    <font>
      <b/>
      <sz val="14"/>
      <color indexed="63"/>
      <name val="Arial"/>
      <family val="2"/>
    </font>
    <font>
      <sz val="10"/>
      <color indexed="63"/>
      <name val="Arial"/>
      <family val="2"/>
    </font>
    <font>
      <b/>
      <sz val="16"/>
      <color indexed="63"/>
      <name val="Arial"/>
      <family val="2"/>
    </font>
    <font>
      <b/>
      <sz val="10"/>
      <color indexed="63"/>
      <name val="Arial"/>
      <family val="2"/>
    </font>
    <font>
      <b/>
      <sz val="8"/>
      <color indexed="63"/>
      <name val="Arial"/>
      <family val="2"/>
    </font>
    <font>
      <b/>
      <i/>
      <sz val="8"/>
      <color indexed="63"/>
      <name val="Arial"/>
      <family val="2"/>
    </font>
    <font>
      <b/>
      <vertAlign val="superscript"/>
      <sz val="8"/>
      <color indexed="63"/>
      <name val="Arial"/>
      <family val="2"/>
    </font>
    <font>
      <sz val="16"/>
      <color indexed="63"/>
      <name val="Arial"/>
      <family val="2"/>
    </font>
    <font>
      <sz val="9"/>
      <color indexed="63"/>
      <name val="Arial"/>
      <family val="2"/>
    </font>
    <font>
      <sz val="8"/>
      <color indexed="63"/>
      <name val="Arial"/>
      <family val="2"/>
    </font>
    <font>
      <vertAlign val="superscript"/>
      <sz val="9"/>
      <color indexed="63"/>
      <name val="Arial"/>
      <family val="2"/>
    </font>
    <font>
      <b/>
      <sz val="8"/>
      <color indexed="9"/>
      <name val="Arial"/>
      <family val="2"/>
    </font>
    <font>
      <i/>
      <sz val="8"/>
      <color indexed="63"/>
      <name val="Arial"/>
      <family val="2"/>
    </font>
    <font>
      <b/>
      <sz val="8"/>
      <color indexed="9"/>
      <name val="Arial"/>
      <family val="2"/>
    </font>
    <font>
      <b/>
      <sz val="8"/>
      <color indexed="21"/>
      <name val="Arial"/>
      <family val="2"/>
    </font>
    <font>
      <sz val="8"/>
      <color indexed="21"/>
      <name val="Arial"/>
      <family val="2"/>
    </font>
    <font>
      <b/>
      <sz val="9"/>
      <color indexed="63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b/>
      <i/>
      <sz val="9"/>
      <color indexed="63"/>
      <name val="Arial"/>
      <family val="2"/>
    </font>
    <font>
      <b/>
      <u/>
      <sz val="8"/>
      <color indexed="63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0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medium">
        <color indexed="64"/>
      </left>
      <right style="medium">
        <color indexed="63"/>
      </right>
      <top/>
      <bottom style="thin">
        <color indexed="63"/>
      </bottom>
      <diagonal/>
    </border>
    <border>
      <left style="medium">
        <color indexed="63"/>
      </left>
      <right style="medium">
        <color indexed="64"/>
      </right>
      <top style="medium">
        <color indexed="63"/>
      </top>
      <bottom style="thin">
        <color indexed="63"/>
      </bottom>
      <diagonal/>
    </border>
    <border>
      <left/>
      <right style="medium">
        <color indexed="63"/>
      </right>
      <top style="medium">
        <color indexed="63"/>
      </top>
      <bottom/>
      <diagonal/>
    </border>
    <border>
      <left/>
      <right style="medium">
        <color indexed="63"/>
      </right>
      <top/>
      <bottom style="medium">
        <color indexed="63"/>
      </bottom>
      <diagonal/>
    </border>
    <border>
      <left/>
      <right style="medium">
        <color indexed="63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57"/>
      </bottom>
      <diagonal/>
    </border>
    <border>
      <left style="thin">
        <color indexed="9"/>
      </left>
      <right style="thin">
        <color indexed="9"/>
      </right>
      <top style="thin">
        <color indexed="57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57"/>
      </top>
      <bottom style="thin">
        <color indexed="57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/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medium">
        <color indexed="63"/>
      </right>
      <top/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3"/>
      </left>
      <right style="medium">
        <color indexed="63"/>
      </right>
      <top/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medium">
        <color indexed="63"/>
      </left>
      <right/>
      <top style="medium">
        <color indexed="63"/>
      </top>
      <bottom/>
      <diagonal/>
    </border>
    <border>
      <left/>
      <right/>
      <top style="medium">
        <color indexed="63"/>
      </top>
      <bottom/>
      <diagonal/>
    </border>
    <border>
      <left/>
      <right style="thin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thin">
        <color indexed="63"/>
      </top>
      <bottom style="medium">
        <color indexed="63"/>
      </bottom>
      <diagonal/>
    </border>
    <border>
      <left/>
      <right/>
      <top style="thin">
        <color indexed="63"/>
      </top>
      <bottom style="medium">
        <color indexed="63"/>
      </bottom>
      <diagonal/>
    </border>
    <border>
      <left/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medium">
        <color indexed="63"/>
      </left>
      <right/>
      <top/>
      <bottom/>
      <diagonal/>
    </border>
    <border>
      <left/>
      <right style="thin">
        <color indexed="63"/>
      </right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/>
      <right/>
      <top/>
      <bottom style="medium">
        <color indexed="63"/>
      </bottom>
      <diagonal/>
    </border>
    <border>
      <left/>
      <right style="thin">
        <color indexed="63"/>
      </right>
      <top/>
      <bottom style="medium">
        <color indexed="63"/>
      </bottom>
      <diagonal/>
    </border>
    <border>
      <left style="medium">
        <color indexed="63"/>
      </left>
      <right/>
      <top style="medium">
        <color indexed="63"/>
      </top>
      <bottom style="thin">
        <color indexed="63"/>
      </bottom>
      <diagonal/>
    </border>
    <border>
      <left/>
      <right/>
      <top style="medium">
        <color indexed="63"/>
      </top>
      <bottom style="thin">
        <color indexed="63"/>
      </bottom>
      <diagonal/>
    </border>
    <border>
      <left/>
      <right style="thin">
        <color indexed="63"/>
      </right>
      <top style="medium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3"/>
      </left>
      <right/>
      <top/>
      <bottom style="thin">
        <color indexed="63"/>
      </bottom>
      <diagonal/>
    </border>
    <border>
      <left style="medium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medium">
        <color indexed="64"/>
      </left>
      <right style="medium">
        <color indexed="63"/>
      </right>
      <top style="thin">
        <color indexed="63"/>
      </top>
      <bottom style="medium">
        <color indexed="64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/>
      <right style="medium">
        <color indexed="63"/>
      </right>
      <top style="thin">
        <color indexed="63"/>
      </top>
      <bottom style="medium">
        <color indexed="63"/>
      </bottom>
      <diagonal/>
    </border>
    <border>
      <left/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/>
      <right style="medium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3"/>
      </right>
      <top style="thin">
        <color indexed="63"/>
      </top>
      <bottom/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/>
      <right/>
      <top style="medium">
        <color indexed="63"/>
      </top>
      <bottom style="medium">
        <color indexed="63"/>
      </bottom>
      <diagonal/>
    </border>
    <border>
      <left/>
      <right style="thin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thin">
        <color indexed="63"/>
      </top>
      <bottom/>
      <diagonal/>
    </border>
    <border>
      <left style="medium">
        <color indexed="63"/>
      </left>
      <right style="medium">
        <color indexed="63"/>
      </right>
      <top/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thin">
        <color indexed="63"/>
      </top>
      <bottom style="medium">
        <color indexed="64"/>
      </bottom>
      <diagonal/>
    </border>
    <border>
      <left style="medium">
        <color indexed="63"/>
      </left>
      <right style="medium">
        <color indexed="63"/>
      </right>
      <top/>
      <bottom style="medium">
        <color indexed="64"/>
      </bottom>
      <diagonal/>
    </border>
    <border>
      <left style="medium">
        <color indexed="63"/>
      </left>
      <right style="medium">
        <color indexed="64"/>
      </right>
      <top style="thin">
        <color indexed="63"/>
      </top>
      <bottom/>
      <diagonal/>
    </border>
    <border>
      <left style="medium">
        <color indexed="63"/>
      </left>
      <right style="medium">
        <color indexed="64"/>
      </right>
      <top/>
      <bottom/>
      <diagonal/>
    </border>
    <border>
      <left style="medium">
        <color indexed="63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3"/>
      </bottom>
      <diagonal/>
    </border>
    <border>
      <left/>
      <right style="medium">
        <color indexed="63"/>
      </right>
      <top style="medium">
        <color indexed="64"/>
      </top>
      <bottom style="medium">
        <color indexed="63"/>
      </bottom>
      <diagonal/>
    </border>
    <border>
      <left style="medium">
        <color indexed="63"/>
      </left>
      <right/>
      <top style="medium">
        <color indexed="64"/>
      </top>
      <bottom style="medium">
        <color indexed="63"/>
      </bottom>
      <diagonal/>
    </border>
    <border>
      <left/>
      <right style="medium">
        <color indexed="64"/>
      </right>
      <top style="medium">
        <color indexed="64"/>
      </top>
      <bottom style="medium">
        <color indexed="63"/>
      </bottom>
      <diagonal/>
    </border>
    <border>
      <left style="medium">
        <color indexed="64"/>
      </left>
      <right style="medium">
        <color indexed="63"/>
      </right>
      <top style="medium">
        <color indexed="64"/>
      </top>
      <bottom style="thin">
        <color indexed="63"/>
      </bottom>
      <diagonal/>
    </border>
    <border>
      <left style="medium">
        <color indexed="63"/>
      </left>
      <right/>
      <top style="medium">
        <color indexed="64"/>
      </top>
      <bottom/>
      <diagonal/>
    </border>
    <border>
      <left/>
      <right style="medium">
        <color indexed="63"/>
      </right>
      <top style="medium">
        <color indexed="64"/>
      </top>
      <bottom/>
      <diagonal/>
    </border>
    <border>
      <left style="medium">
        <color indexed="63"/>
      </left>
      <right/>
      <top/>
      <bottom style="medium">
        <color indexed="64"/>
      </bottom>
      <diagonal/>
    </border>
    <border>
      <left/>
      <right style="medium">
        <color indexed="63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 style="medium">
        <color indexed="63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35">
    <xf numFmtId="0" fontId="0" fillId="0" borderId="0" xfId="0"/>
    <xf numFmtId="167" fontId="15" fillId="0" borderId="2" xfId="4" applyNumberFormat="1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167" fontId="5" fillId="0" borderId="4" xfId="4" applyNumberFormat="1" applyFont="1" applyBorder="1" applyAlignment="1">
      <alignment vertical="center"/>
    </xf>
    <xf numFmtId="4" fontId="15" fillId="0" borderId="5" xfId="0" applyNumberFormat="1" applyFont="1" applyBorder="1" applyAlignment="1">
      <alignment vertical="center"/>
    </xf>
    <xf numFmtId="167" fontId="15" fillId="0" borderId="6" xfId="4" applyNumberFormat="1" applyFont="1" applyBorder="1" applyAlignment="1">
      <alignment vertical="center"/>
    </xf>
    <xf numFmtId="4" fontId="15" fillId="0" borderId="7" xfId="4" applyNumberFormat="1" applyFont="1" applyBorder="1" applyAlignment="1">
      <alignment vertical="center"/>
    </xf>
    <xf numFmtId="167" fontId="15" fillId="0" borderId="8" xfId="4" applyNumberFormat="1" applyFont="1" applyBorder="1" applyAlignment="1">
      <alignment vertical="center"/>
    </xf>
    <xf numFmtId="4" fontId="5" fillId="0" borderId="9" xfId="1" applyNumberFormat="1" applyFont="1" applyBorder="1" applyAlignment="1">
      <alignment horizontal="right" vertical="center" wrapText="1"/>
    </xf>
    <xf numFmtId="4" fontId="5" fillId="0" borderId="10" xfId="1" applyNumberFormat="1" applyFont="1" applyBorder="1" applyAlignment="1">
      <alignment horizontal="right" vertical="center" wrapText="1"/>
    </xf>
    <xf numFmtId="4" fontId="5" fillId="0" borderId="11" xfId="1" applyNumberFormat="1" applyFont="1" applyBorder="1" applyAlignment="1">
      <alignment horizontal="right" vertical="center" wrapText="1"/>
    </xf>
    <xf numFmtId="4" fontId="5" fillId="0" borderId="12" xfId="1" applyNumberFormat="1" applyFont="1" applyBorder="1" applyAlignment="1">
      <alignment horizontal="right" vertical="center" wrapText="1"/>
    </xf>
    <xf numFmtId="4" fontId="5" fillId="0" borderId="13" xfId="1" applyNumberFormat="1" applyFont="1" applyBorder="1" applyAlignment="1">
      <alignment horizontal="right" vertical="center" wrapText="1"/>
    </xf>
    <xf numFmtId="4" fontId="5" fillId="0" borderId="14" xfId="1" applyNumberFormat="1" applyFont="1" applyBorder="1" applyAlignment="1">
      <alignment horizontal="right" vertical="center" wrapText="1"/>
    </xf>
    <xf numFmtId="167" fontId="5" fillId="2" borderId="4" xfId="4" applyNumberFormat="1" applyFont="1" applyFill="1" applyBorder="1" applyAlignment="1">
      <alignment vertical="center"/>
    </xf>
    <xf numFmtId="0" fontId="20" fillId="3" borderId="15" xfId="0" applyFont="1" applyFill="1" applyBorder="1" applyAlignment="1">
      <alignment horizontal="center" vertical="center" wrapText="1"/>
    </xf>
    <xf numFmtId="0" fontId="21" fillId="4" borderId="15" xfId="0" applyFont="1" applyFill="1" applyBorder="1" applyAlignment="1">
      <alignment horizontal="center" vertical="center"/>
    </xf>
    <xf numFmtId="0" fontId="22" fillId="4" borderId="15" xfId="0" applyFont="1" applyFill="1" applyBorder="1" applyAlignment="1">
      <alignment horizontal="center" vertical="center"/>
    </xf>
    <xf numFmtId="0" fontId="21" fillId="4" borderId="16" xfId="0" applyFont="1" applyFill="1" applyBorder="1" applyAlignment="1">
      <alignment horizontal="center" vertical="center"/>
    </xf>
    <xf numFmtId="0" fontId="22" fillId="4" borderId="16" xfId="0" applyFont="1" applyFill="1" applyBorder="1" applyAlignment="1">
      <alignment horizontal="center" vertical="center"/>
    </xf>
    <xf numFmtId="0" fontId="21" fillId="4" borderId="17" xfId="0" applyFont="1" applyFill="1" applyBorder="1" applyAlignment="1">
      <alignment horizontal="center" vertical="center"/>
    </xf>
    <xf numFmtId="0" fontId="22" fillId="4" borderId="17" xfId="0" applyFont="1" applyFill="1" applyBorder="1" applyAlignment="1">
      <alignment horizontal="center" vertical="center"/>
    </xf>
    <xf numFmtId="0" fontId="21" fillId="4" borderId="18" xfId="0" applyFont="1" applyFill="1" applyBorder="1" applyAlignment="1">
      <alignment horizontal="center" vertical="center"/>
    </xf>
    <xf numFmtId="4" fontId="22" fillId="4" borderId="18" xfId="0" applyNumberFormat="1" applyFont="1" applyFill="1" applyBorder="1" applyAlignment="1">
      <alignment horizontal="center" vertical="center"/>
    </xf>
    <xf numFmtId="0" fontId="21" fillId="4" borderId="19" xfId="0" applyFont="1" applyFill="1" applyBorder="1" applyAlignment="1">
      <alignment horizontal="center" vertical="center"/>
    </xf>
    <xf numFmtId="0" fontId="22" fillId="4" borderId="19" xfId="0" applyFont="1" applyFill="1" applyBorder="1" applyAlignment="1">
      <alignment horizontal="center" vertical="center"/>
    </xf>
    <xf numFmtId="0" fontId="22" fillId="4" borderId="18" xfId="0" applyFont="1" applyFill="1" applyBorder="1" applyAlignment="1">
      <alignment horizontal="center" vertical="center"/>
    </xf>
    <xf numFmtId="4" fontId="5" fillId="6" borderId="20" xfId="1" applyNumberFormat="1" applyFont="1" applyFill="1" applyBorder="1" applyAlignment="1" applyProtection="1">
      <alignment horizontal="right" vertical="center" wrapText="1"/>
      <protection locked="0"/>
    </xf>
    <xf numFmtId="4" fontId="5" fillId="6" borderId="1" xfId="1" applyNumberFormat="1" applyFont="1" applyFill="1" applyBorder="1" applyAlignment="1" applyProtection="1">
      <alignment horizontal="right" vertical="center" wrapText="1"/>
      <protection locked="0"/>
    </xf>
    <xf numFmtId="4" fontId="5" fillId="6" borderId="21" xfId="1" applyNumberFormat="1" applyFont="1" applyFill="1" applyBorder="1" applyAlignment="1" applyProtection="1">
      <alignment horizontal="right" vertical="center" wrapText="1"/>
      <protection locked="0"/>
    </xf>
    <xf numFmtId="4" fontId="5" fillId="6" borderId="22" xfId="1" applyNumberFormat="1" applyFont="1" applyFill="1" applyBorder="1" applyAlignment="1" applyProtection="1">
      <alignment horizontal="right" vertical="center" wrapText="1"/>
      <protection locked="0"/>
    </xf>
    <xf numFmtId="4" fontId="5" fillId="6" borderId="23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0" xfId="1" applyNumberFormat="1" applyFont="1" applyAlignment="1" applyProtection="1">
      <alignment vertical="center" wrapText="1"/>
      <protection locked="0"/>
    </xf>
    <xf numFmtId="4" fontId="5" fillId="0" borderId="0" xfId="1" applyNumberFormat="1" applyFont="1" applyAlignment="1" applyProtection="1">
      <alignment horizontal="right" vertical="center" wrapText="1"/>
      <protection locked="0"/>
    </xf>
    <xf numFmtId="4" fontId="5" fillId="0" borderId="24" xfId="1" applyNumberFormat="1" applyFont="1" applyBorder="1" applyAlignment="1">
      <alignment horizontal="right" vertical="center" wrapText="1"/>
    </xf>
    <xf numFmtId="4" fontId="26" fillId="6" borderId="20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5" fillId="0" borderId="0" xfId="0" applyFont="1" applyProtection="1">
      <protection locked="0"/>
    </xf>
    <xf numFmtId="165" fontId="10" fillId="0" borderId="25" xfId="0" quotePrefix="1" applyNumberFormat="1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6" borderId="26" xfId="0" applyFont="1" applyFill="1" applyBorder="1" applyProtection="1">
      <protection locked="0"/>
    </xf>
    <xf numFmtId="0" fontId="11" fillId="0" borderId="28" xfId="0" applyFont="1" applyBorder="1" applyAlignment="1" applyProtection="1">
      <alignment horizontal="left" vertical="center" wrapText="1"/>
      <protection locked="0"/>
    </xf>
    <xf numFmtId="0" fontId="12" fillId="0" borderId="28" xfId="0" applyFont="1" applyBorder="1" applyAlignment="1" applyProtection="1">
      <alignment horizontal="right" vertical="center" wrapText="1"/>
      <protection locked="0"/>
    </xf>
    <xf numFmtId="0" fontId="11" fillId="0" borderId="29" xfId="0" applyFont="1" applyBorder="1" applyAlignment="1" applyProtection="1">
      <alignment horizontal="left" vertical="center" wrapText="1"/>
      <protection locked="0"/>
    </xf>
    <xf numFmtId="0" fontId="13" fillId="0" borderId="0" xfId="0" applyFont="1" applyProtection="1">
      <protection locked="0"/>
    </xf>
    <xf numFmtId="4" fontId="8" fillId="0" borderId="0" xfId="1" applyNumberFormat="1" applyFont="1" applyAlignment="1" applyProtection="1">
      <alignment horizontal="right" vertical="center" wrapText="1"/>
      <protection locked="0"/>
    </xf>
    <xf numFmtId="0" fontId="6" fillId="0" borderId="0" xfId="0" applyFont="1" applyProtection="1">
      <protection locked="0"/>
    </xf>
    <xf numFmtId="165" fontId="23" fillId="0" borderId="0" xfId="0" applyNumberFormat="1" applyFont="1" applyProtection="1">
      <protection locked="0"/>
    </xf>
    <xf numFmtId="165" fontId="11" fillId="0" borderId="0" xfId="0" applyNumberFormat="1" applyFont="1" applyProtection="1">
      <protection locked="0"/>
    </xf>
    <xf numFmtId="4" fontId="5" fillId="0" borderId="20" xfId="1" applyNumberFormat="1" applyFont="1" applyBorder="1" applyAlignment="1">
      <alignment horizontal="right" vertical="center" wrapText="1"/>
    </xf>
    <xf numFmtId="0" fontId="10" fillId="0" borderId="25" xfId="0" quotePrefix="1" applyFont="1" applyBorder="1" applyAlignment="1" applyProtection="1">
      <alignment horizontal="center"/>
      <protection locked="0"/>
    </xf>
    <xf numFmtId="4" fontId="10" fillId="0" borderId="0" xfId="1" applyNumberFormat="1" applyFont="1" applyAlignment="1" applyProtection="1">
      <alignment horizontal="right" vertical="center" wrapText="1"/>
      <protection locked="0"/>
    </xf>
    <xf numFmtId="0" fontId="14" fillId="0" borderId="0" xfId="0" applyFont="1" applyProtection="1">
      <protection locked="0"/>
    </xf>
    <xf numFmtId="0" fontId="4" fillId="0" borderId="0" xfId="0" applyFont="1" applyProtection="1">
      <protection locked="0"/>
    </xf>
    <xf numFmtId="165" fontId="5" fillId="0" borderId="30" xfId="0" applyNumberFormat="1" applyFont="1" applyBorder="1" applyAlignment="1" applyProtection="1">
      <alignment horizontal="left"/>
      <protection locked="0"/>
    </xf>
    <xf numFmtId="165" fontId="5" fillId="0" borderId="31" xfId="0" applyNumberFormat="1" applyFont="1" applyBorder="1" applyAlignment="1" applyProtection="1">
      <alignment horizontal="left"/>
      <protection locked="0"/>
    </xf>
    <xf numFmtId="165" fontId="5" fillId="0" borderId="32" xfId="0" applyNumberFormat="1" applyFont="1" applyBorder="1" applyAlignment="1" applyProtection="1">
      <alignment horizontal="left"/>
      <protection locked="0"/>
    </xf>
    <xf numFmtId="165" fontId="5" fillId="0" borderId="30" xfId="0" applyNumberFormat="1" applyFont="1" applyBorder="1" applyProtection="1">
      <protection locked="0"/>
    </xf>
    <xf numFmtId="165" fontId="11" fillId="0" borderId="31" xfId="0" applyNumberFormat="1" applyFont="1" applyBorder="1" applyProtection="1">
      <protection locked="0"/>
    </xf>
    <xf numFmtId="166" fontId="10" fillId="0" borderId="31" xfId="1" applyNumberFormat="1" applyFont="1" applyBorder="1" applyAlignment="1" applyProtection="1">
      <alignment horizontal="right" vertical="center" wrapText="1"/>
      <protection locked="0"/>
    </xf>
    <xf numFmtId="166" fontId="10" fillId="0" borderId="32" xfId="1" applyNumberFormat="1" applyFont="1" applyBorder="1" applyAlignment="1" applyProtection="1">
      <alignment horizontal="right" vertical="center" wrapText="1"/>
      <protection locked="0"/>
    </xf>
    <xf numFmtId="165" fontId="5" fillId="0" borderId="33" xfId="0" applyNumberFormat="1" applyFont="1" applyBorder="1" applyProtection="1">
      <protection locked="0"/>
    </xf>
    <xf numFmtId="165" fontId="11" fillId="0" borderId="34" xfId="0" applyNumberFormat="1" applyFont="1" applyBorder="1" applyProtection="1">
      <protection locked="0"/>
    </xf>
    <xf numFmtId="166" fontId="10" fillId="0" borderId="34" xfId="1" applyNumberFormat="1" applyFont="1" applyBorder="1" applyAlignment="1" applyProtection="1">
      <alignment horizontal="right" vertical="center" wrapText="1"/>
      <protection locked="0"/>
    </xf>
    <xf numFmtId="166" fontId="10" fillId="0" borderId="35" xfId="1" applyNumberFormat="1" applyFont="1" applyBorder="1" applyAlignment="1" applyProtection="1">
      <alignment horizontal="right" vertical="center" wrapText="1"/>
      <protection locked="0"/>
    </xf>
    <xf numFmtId="165" fontId="5" fillId="0" borderId="36" xfId="0" applyNumberFormat="1" applyFont="1" applyBorder="1" applyProtection="1">
      <protection locked="0"/>
    </xf>
    <xf numFmtId="166" fontId="10" fillId="0" borderId="0" xfId="1" applyNumberFormat="1" applyFont="1" applyAlignment="1" applyProtection="1">
      <alignment horizontal="right" vertical="center" wrapText="1"/>
      <protection locked="0"/>
    </xf>
    <xf numFmtId="166" fontId="10" fillId="0" borderId="37" xfId="1" applyNumberFormat="1" applyFont="1" applyBorder="1" applyAlignment="1" applyProtection="1">
      <alignment horizontal="right" vertical="center" wrapText="1"/>
      <protection locked="0"/>
    </xf>
    <xf numFmtId="165" fontId="5" fillId="0" borderId="38" xfId="0" applyNumberFormat="1" applyFont="1" applyBorder="1" applyProtection="1">
      <protection locked="0"/>
    </xf>
    <xf numFmtId="165" fontId="11" fillId="0" borderId="39" xfId="0" applyNumberFormat="1" applyFont="1" applyBorder="1" applyProtection="1">
      <protection locked="0"/>
    </xf>
    <xf numFmtId="166" fontId="10" fillId="0" borderId="39" xfId="1" applyNumberFormat="1" applyFont="1" applyBorder="1" applyAlignment="1" applyProtection="1">
      <alignment horizontal="right" vertical="center" wrapText="1"/>
      <protection locked="0"/>
    </xf>
    <xf numFmtId="166" fontId="10" fillId="0" borderId="40" xfId="1" applyNumberFormat="1" applyFont="1" applyBorder="1" applyAlignment="1" applyProtection="1">
      <alignment horizontal="right" vertical="center" wrapText="1"/>
      <protection locked="0"/>
    </xf>
    <xf numFmtId="165" fontId="23" fillId="0" borderId="41" xfId="0" applyNumberFormat="1" applyFont="1" applyBorder="1" applyProtection="1">
      <protection locked="0"/>
    </xf>
    <xf numFmtId="165" fontId="11" fillId="0" borderId="42" xfId="0" applyNumberFormat="1" applyFont="1" applyBorder="1" applyProtection="1">
      <protection locked="0"/>
    </xf>
    <xf numFmtId="166" fontId="10" fillId="0" borderId="42" xfId="1" applyNumberFormat="1" applyFont="1" applyBorder="1" applyAlignment="1" applyProtection="1">
      <alignment horizontal="right" vertical="center" wrapText="1"/>
      <protection locked="0"/>
    </xf>
    <xf numFmtId="166" fontId="10" fillId="0" borderId="43" xfId="1" applyNumberFormat="1" applyFont="1" applyBorder="1" applyAlignment="1" applyProtection="1">
      <alignment horizontal="right" vertical="center" wrapText="1"/>
      <protection locked="0"/>
    </xf>
    <xf numFmtId="165" fontId="10" fillId="0" borderId="0" xfId="0" applyNumberFormat="1" applyFont="1" applyProtection="1">
      <protection locked="0"/>
    </xf>
    <xf numFmtId="4" fontId="5" fillId="0" borderId="44" xfId="1" applyNumberFormat="1" applyFont="1" applyBorder="1" applyAlignment="1">
      <alignment horizontal="right" vertical="center" wrapText="1"/>
    </xf>
    <xf numFmtId="4" fontId="5" fillId="0" borderId="1" xfId="1" applyNumberFormat="1" applyFont="1" applyBorder="1" applyAlignment="1">
      <alignment horizontal="right" vertical="center" wrapText="1"/>
    </xf>
    <xf numFmtId="4" fontId="5" fillId="0" borderId="21" xfId="1" applyNumberFormat="1" applyFont="1" applyBorder="1" applyAlignment="1">
      <alignment horizontal="right" vertical="center" wrapText="1"/>
    </xf>
    <xf numFmtId="4" fontId="5" fillId="0" borderId="22" xfId="1" applyNumberFormat="1" applyFont="1" applyBorder="1" applyAlignment="1">
      <alignment horizontal="right" vertical="center" wrapText="1"/>
    </xf>
    <xf numFmtId="4" fontId="5" fillId="0" borderId="23" xfId="1" applyNumberFormat="1" applyFont="1" applyBorder="1" applyAlignment="1">
      <alignment horizontal="right" vertical="center" wrapText="1"/>
    </xf>
    <xf numFmtId="165" fontId="10" fillId="0" borderId="0" xfId="0" quotePrefix="1" applyNumberFormat="1" applyFont="1" applyAlignment="1" applyProtection="1">
      <alignment horizontal="center"/>
      <protection locked="0"/>
    </xf>
    <xf numFmtId="4" fontId="0" fillId="0" borderId="0" xfId="0" applyNumberFormat="1" applyProtection="1">
      <protection locked="0"/>
    </xf>
    <xf numFmtId="0" fontId="15" fillId="0" borderId="45" xfId="0" applyFont="1" applyBorder="1" applyProtection="1">
      <protection locked="0"/>
    </xf>
    <xf numFmtId="0" fontId="15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8" fillId="0" borderId="45" xfId="0" applyFont="1" applyBorder="1" applyProtection="1">
      <protection locked="0"/>
    </xf>
    <xf numFmtId="0" fontId="5" fillId="0" borderId="45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5" fillId="0" borderId="46" xfId="0" applyFont="1" applyBorder="1" applyAlignment="1" applyProtection="1">
      <alignment vertical="center"/>
      <protection locked="0"/>
    </xf>
    <xf numFmtId="0" fontId="5" fillId="0" borderId="47" xfId="0" applyFont="1" applyBorder="1" applyAlignment="1" applyProtection="1">
      <alignment vertical="center"/>
      <protection locked="0"/>
    </xf>
    <xf numFmtId="0" fontId="5" fillId="0" borderId="48" xfId="0" applyFont="1" applyBorder="1" applyAlignment="1" applyProtection="1">
      <alignment horizontal="center" vertical="center" wrapText="1"/>
      <protection locked="0"/>
    </xf>
    <xf numFmtId="0" fontId="5" fillId="0" borderId="49" xfId="0" applyFont="1" applyBorder="1" applyAlignment="1" applyProtection="1">
      <alignment horizontal="center" vertical="center" wrapText="1"/>
      <protection locked="0"/>
    </xf>
    <xf numFmtId="4" fontId="5" fillId="6" borderId="50" xfId="0" applyNumberFormat="1" applyFont="1" applyFill="1" applyBorder="1" applyAlignment="1" applyProtection="1">
      <alignment vertical="center"/>
      <protection locked="0"/>
    </xf>
    <xf numFmtId="4" fontId="5" fillId="6" borderId="7" xfId="0" applyNumberFormat="1" applyFont="1" applyFill="1" applyBorder="1" applyAlignment="1" applyProtection="1">
      <alignment vertical="center" wrapText="1"/>
      <protection locked="0"/>
    </xf>
    <xf numFmtId="0" fontId="5" fillId="0" borderId="51" xfId="0" applyFont="1" applyBorder="1" applyAlignment="1" applyProtection="1">
      <alignment vertical="center"/>
      <protection locked="0"/>
    </xf>
    <xf numFmtId="0" fontId="5" fillId="0" borderId="52" xfId="0" applyFont="1" applyBorder="1" applyAlignment="1" applyProtection="1">
      <alignment vertical="center"/>
      <protection locked="0"/>
    </xf>
    <xf numFmtId="0" fontId="5" fillId="0" borderId="53" xfId="0" applyFont="1" applyBorder="1" applyAlignment="1" applyProtection="1">
      <alignment vertical="center"/>
      <protection locked="0"/>
    </xf>
    <xf numFmtId="0" fontId="15" fillId="0" borderId="54" xfId="0" applyFont="1" applyBorder="1" applyAlignment="1" applyProtection="1">
      <alignment vertical="center" wrapText="1"/>
      <protection locked="0"/>
    </xf>
    <xf numFmtId="0" fontId="15" fillId="0" borderId="55" xfId="0" applyFont="1" applyBorder="1" applyAlignment="1" applyProtection="1">
      <alignment vertical="center" wrapText="1"/>
      <protection locked="0"/>
    </xf>
    <xf numFmtId="0" fontId="15" fillId="0" borderId="56" xfId="0" applyFont="1" applyBorder="1" applyAlignment="1" applyProtection="1">
      <alignment vertical="center" wrapText="1"/>
      <protection locked="0"/>
    </xf>
    <xf numFmtId="0" fontId="15" fillId="0" borderId="57" xfId="0" applyFont="1" applyBorder="1" applyAlignment="1" applyProtection="1">
      <alignment vertical="center" wrapText="1"/>
      <protection locked="0"/>
    </xf>
    <xf numFmtId="0" fontId="15" fillId="0" borderId="58" xfId="0" applyFont="1" applyBorder="1" applyProtection="1">
      <protection locked="0"/>
    </xf>
    <xf numFmtId="0" fontId="5" fillId="0" borderId="56" xfId="0" applyFont="1" applyBorder="1" applyAlignment="1" applyProtection="1">
      <alignment vertical="center" wrapText="1"/>
      <protection locked="0"/>
    </xf>
    <xf numFmtId="0" fontId="5" fillId="0" borderId="57" xfId="0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4" fontId="5" fillId="0" borderId="0" xfId="0" applyNumberFormat="1" applyFont="1" applyAlignment="1" applyProtection="1">
      <alignment vertical="center"/>
      <protection locked="0"/>
    </xf>
    <xf numFmtId="167" fontId="15" fillId="0" borderId="0" xfId="4" applyNumberFormat="1" applyFont="1" applyAlignment="1" applyProtection="1">
      <alignment vertical="center"/>
      <protection locked="0"/>
    </xf>
    <xf numFmtId="4" fontId="5" fillId="0" borderId="60" xfId="1" applyNumberFormat="1" applyFont="1" applyBorder="1" applyAlignment="1">
      <alignment horizontal="right" vertical="center" wrapText="1"/>
    </xf>
    <xf numFmtId="4" fontId="5" fillId="0" borderId="36" xfId="1" applyNumberFormat="1" applyFont="1" applyBorder="1" applyAlignment="1">
      <alignment horizontal="right" vertical="center" wrapText="1"/>
    </xf>
    <xf numFmtId="0" fontId="11" fillId="0" borderId="10" xfId="0" applyFont="1" applyBorder="1" applyAlignment="1" applyProtection="1">
      <alignment horizontal="left" vertical="center" wrapText="1"/>
      <protection locked="0"/>
    </xf>
    <xf numFmtId="4" fontId="5" fillId="0" borderId="61" xfId="1" applyNumberFormat="1" applyFont="1" applyBorder="1" applyAlignment="1">
      <alignment horizontal="right" vertical="center" wrapText="1"/>
    </xf>
    <xf numFmtId="0" fontId="11" fillId="0" borderId="62" xfId="0" applyFont="1" applyBorder="1" applyAlignment="1" applyProtection="1">
      <alignment horizontal="left" vertical="center" wrapText="1"/>
      <protection locked="0"/>
    </xf>
    <xf numFmtId="0" fontId="11" fillId="0" borderId="63" xfId="0" applyFont="1" applyBorder="1" applyAlignment="1" applyProtection="1">
      <alignment horizontal="left" vertical="center" wrapText="1"/>
      <protection locked="0"/>
    </xf>
    <xf numFmtId="0" fontId="11" fillId="0" borderId="64" xfId="0" applyFont="1" applyBorder="1" applyAlignment="1" applyProtection="1">
      <alignment horizontal="left" vertical="center" wrapText="1"/>
      <protection locked="0"/>
    </xf>
    <xf numFmtId="4" fontId="5" fillId="6" borderId="6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12" xfId="1" applyNumberFormat="1" applyFont="1" applyBorder="1" applyAlignment="1" applyProtection="1">
      <alignment horizontal="right" vertical="center" wrapText="1"/>
      <protection locked="0"/>
    </xf>
    <xf numFmtId="4" fontId="5" fillId="0" borderId="66" xfId="1" applyNumberFormat="1" applyFont="1" applyBorder="1" applyAlignment="1">
      <alignment horizontal="right" vertical="center" wrapText="1"/>
    </xf>
    <xf numFmtId="0" fontId="7" fillId="0" borderId="0" xfId="0" applyFont="1" applyProtection="1">
      <protection locked="0"/>
    </xf>
    <xf numFmtId="4" fontId="5" fillId="0" borderId="67" xfId="1" quotePrefix="1" applyNumberFormat="1" applyFont="1" applyBorder="1" applyAlignment="1">
      <alignment horizontal="right" vertical="center" wrapText="1"/>
    </xf>
    <xf numFmtId="165" fontId="5" fillId="0" borderId="59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Protection="1">
      <protection locked="0"/>
    </xf>
    <xf numFmtId="0" fontId="30" fillId="0" borderId="0" xfId="0" applyFont="1" applyProtection="1">
      <protection locked="0"/>
    </xf>
    <xf numFmtId="0" fontId="30" fillId="0" borderId="0" xfId="0" quotePrefix="1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4" fontId="5" fillId="6" borderId="28" xfId="1" applyNumberFormat="1" applyFont="1" applyFill="1" applyBorder="1" applyAlignment="1" applyProtection="1">
      <alignment horizontal="right" vertical="center" wrapText="1"/>
      <protection locked="0"/>
    </xf>
    <xf numFmtId="4" fontId="5" fillId="6" borderId="29" xfId="1" applyNumberFormat="1" applyFont="1" applyFill="1" applyBorder="1" applyAlignment="1" applyProtection="1">
      <alignment horizontal="right" vertical="center" wrapText="1"/>
      <protection locked="0"/>
    </xf>
    <xf numFmtId="0" fontId="11" fillId="0" borderId="28" xfId="0" applyFont="1" applyFill="1" applyBorder="1" applyAlignment="1" applyProtection="1">
      <alignment horizontal="left" vertical="center" wrapText="1"/>
      <protection locked="0"/>
    </xf>
    <xf numFmtId="0" fontId="11" fillId="0" borderId="29" xfId="0" applyFont="1" applyFill="1" applyBorder="1" applyAlignment="1" applyProtection="1">
      <alignment horizontal="left" vertical="center" wrapText="1"/>
      <protection locked="0"/>
    </xf>
    <xf numFmtId="0" fontId="29" fillId="0" borderId="0" xfId="0" applyFont="1" applyAlignment="1">
      <alignment vertical="top" wrapText="1"/>
    </xf>
    <xf numFmtId="0" fontId="28" fillId="0" borderId="100" xfId="0" applyFont="1" applyFill="1" applyBorder="1" applyAlignment="1">
      <alignment horizontal="center"/>
    </xf>
    <xf numFmtId="0" fontId="28" fillId="0" borderId="105" xfId="0" applyFont="1" applyFill="1" applyBorder="1" applyAlignment="1">
      <alignment horizontal="center"/>
    </xf>
    <xf numFmtId="0" fontId="28" fillId="0" borderId="92" xfId="0" applyFont="1" applyFill="1" applyBorder="1" applyAlignment="1">
      <alignment horizontal="center"/>
    </xf>
    <xf numFmtId="0" fontId="29" fillId="0" borderId="45" xfId="0" applyFont="1" applyBorder="1"/>
    <xf numFmtId="0" fontId="29" fillId="0" borderId="0" xfId="0" applyFont="1" applyBorder="1" applyAlignment="1">
      <alignment vertical="top" wrapText="1"/>
    </xf>
    <xf numFmtId="0" fontId="29" fillId="0" borderId="58" xfId="0" applyFont="1" applyBorder="1" applyAlignment="1">
      <alignment vertical="top" wrapText="1"/>
    </xf>
    <xf numFmtId="0" fontId="29" fillId="0" borderId="45" xfId="0" applyFont="1" applyBorder="1" applyAlignment="1">
      <alignment vertical="top" wrapText="1"/>
    </xf>
    <xf numFmtId="0" fontId="0" fillId="0" borderId="45" xfId="0" applyBorder="1"/>
    <xf numFmtId="0" fontId="29" fillId="0" borderId="106" xfId="0" applyFont="1" applyBorder="1" applyAlignment="1">
      <alignment vertical="top" wrapText="1"/>
    </xf>
    <xf numFmtId="0" fontId="29" fillId="0" borderId="107" xfId="0" applyFont="1" applyBorder="1" applyAlignment="1">
      <alignment vertical="top" wrapText="1"/>
    </xf>
    <xf numFmtId="0" fontId="29" fillId="0" borderId="93" xfId="0" applyFont="1" applyBorder="1" applyAlignment="1">
      <alignment vertical="top" wrapText="1"/>
    </xf>
    <xf numFmtId="4" fontId="5" fillId="8" borderId="12" xfId="1" applyNumberFormat="1" applyFont="1" applyFill="1" applyBorder="1" applyAlignment="1">
      <alignment horizontal="right" vertical="center" wrapText="1"/>
    </xf>
    <xf numFmtId="0" fontId="11" fillId="0" borderId="27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4" fontId="5" fillId="9" borderId="9" xfId="1" applyNumberFormat="1" applyFont="1" applyFill="1" applyBorder="1" applyAlignment="1">
      <alignment horizontal="right" vertical="center" wrapText="1"/>
    </xf>
    <xf numFmtId="4" fontId="5" fillId="9" borderId="11" xfId="1" applyNumberFormat="1" applyFont="1" applyFill="1" applyBorder="1" applyAlignment="1">
      <alignment horizontal="right" vertical="center" wrapText="1"/>
    </xf>
    <xf numFmtId="4" fontId="5" fillId="9" borderId="10" xfId="1" applyNumberFormat="1" applyFont="1" applyFill="1" applyBorder="1" applyAlignment="1">
      <alignment horizontal="right" vertical="center" wrapText="1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4" fontId="5" fillId="0" borderId="11" xfId="1" applyNumberFormat="1" applyFont="1" applyBorder="1" applyAlignment="1" applyProtection="1">
      <alignment horizontal="center" vertical="center" wrapText="1"/>
      <protection locked="0"/>
    </xf>
    <xf numFmtId="0" fontId="10" fillId="10" borderId="59" xfId="0" applyFont="1" applyFill="1" applyBorder="1" applyAlignment="1" applyProtection="1">
      <alignment horizontal="center"/>
      <protection locked="0"/>
    </xf>
    <xf numFmtId="0" fontId="3" fillId="0" borderId="45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58" xfId="0" applyFont="1" applyBorder="1" applyAlignment="1">
      <alignment horizontal="left" vertical="top" wrapText="1"/>
    </xf>
    <xf numFmtId="0" fontId="28" fillId="7" borderId="0" xfId="0" applyFont="1" applyFill="1" applyAlignment="1">
      <alignment horizontal="center"/>
    </xf>
    <xf numFmtId="0" fontId="0" fillId="0" borderId="0" xfId="0" applyBorder="1" applyAlignment="1">
      <alignment horizontal="left" vertical="top" wrapText="1"/>
    </xf>
    <xf numFmtId="0" fontId="0" fillId="0" borderId="58" xfId="0" applyBorder="1" applyAlignment="1">
      <alignment horizontal="left" vertical="top" wrapText="1"/>
    </xf>
    <xf numFmtId="0" fontId="0" fillId="0" borderId="45" xfId="0" applyBorder="1" applyAlignment="1">
      <alignment horizontal="left" vertical="top" wrapText="1"/>
    </xf>
    <xf numFmtId="165" fontId="5" fillId="0" borderId="38" xfId="0" applyNumberFormat="1" applyFont="1" applyBorder="1" applyAlignment="1" applyProtection="1">
      <alignment horizontal="left"/>
      <protection locked="0"/>
    </xf>
    <xf numFmtId="165" fontId="5" fillId="0" borderId="39" xfId="0" applyNumberFormat="1" applyFont="1" applyBorder="1" applyAlignment="1" applyProtection="1">
      <alignment horizontal="left"/>
      <protection locked="0"/>
    </xf>
    <xf numFmtId="165" fontId="5" fillId="0" borderId="40" xfId="0" applyNumberFormat="1" applyFont="1" applyBorder="1" applyAlignment="1" applyProtection="1">
      <alignment horizontal="left"/>
      <protection locked="0"/>
    </xf>
    <xf numFmtId="165" fontId="11" fillId="0" borderId="25" xfId="0" applyNumberFormat="1" applyFont="1" applyBorder="1" applyAlignment="1" applyProtection="1">
      <alignment horizontal="center" vertical="center" wrapText="1"/>
      <protection locked="0"/>
    </xf>
    <xf numFmtId="165" fontId="11" fillId="0" borderId="68" xfId="0" applyNumberFormat="1" applyFont="1" applyBorder="1" applyAlignment="1" applyProtection="1">
      <alignment horizontal="center" vertical="center" wrapText="1"/>
      <protection locked="0"/>
    </xf>
    <xf numFmtId="165" fontId="11" fillId="0" borderId="69" xfId="0" applyNumberFormat="1" applyFont="1" applyBorder="1" applyAlignment="1" applyProtection="1">
      <alignment horizontal="center" vertical="center" wrapText="1"/>
      <protection locked="0"/>
    </xf>
    <xf numFmtId="165" fontId="5" fillId="0" borderId="25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4" fontId="5" fillId="0" borderId="70" xfId="1" applyNumberFormat="1" applyFont="1" applyBorder="1" applyAlignment="1" applyProtection="1">
      <alignment horizontal="right" vertical="center" wrapText="1"/>
      <protection locked="0"/>
    </xf>
    <xf numFmtId="4" fontId="5" fillId="0" borderId="71" xfId="1" applyNumberFormat="1" applyFont="1" applyBorder="1" applyAlignment="1" applyProtection="1">
      <alignment horizontal="right" vertical="center" wrapText="1"/>
      <protection locked="0"/>
    </xf>
    <xf numFmtId="4" fontId="5" fillId="0" borderId="66" xfId="1" applyNumberFormat="1" applyFont="1" applyBorder="1" applyAlignment="1" applyProtection="1">
      <alignment horizontal="right" vertical="center" wrapText="1"/>
      <protection locked="0"/>
    </xf>
    <xf numFmtId="165" fontId="5" fillId="0" borderId="72" xfId="0" applyNumberFormat="1" applyFont="1" applyBorder="1" applyAlignment="1" applyProtection="1">
      <alignment horizontal="left" vertical="center"/>
      <protection locked="0"/>
    </xf>
    <xf numFmtId="165" fontId="5" fillId="0" borderId="73" xfId="0" applyNumberFormat="1" applyFont="1" applyBorder="1" applyAlignment="1" applyProtection="1">
      <alignment horizontal="left" vertical="center"/>
      <protection locked="0"/>
    </xf>
    <xf numFmtId="165" fontId="5" fillId="0" borderId="74" xfId="0" applyNumberFormat="1" applyFont="1" applyBorder="1" applyAlignment="1" applyProtection="1">
      <alignment horizontal="left" vertical="center"/>
      <protection locked="0"/>
    </xf>
    <xf numFmtId="4" fontId="5" fillId="0" borderId="75" xfId="1" applyNumberFormat="1" applyFont="1" applyBorder="1" applyAlignment="1">
      <alignment horizontal="right" vertical="center" wrapText="1"/>
    </xf>
    <xf numFmtId="4" fontId="5" fillId="0" borderId="76" xfId="1" applyNumberFormat="1" applyFont="1" applyBorder="1" applyAlignment="1">
      <alignment horizontal="right" vertical="center" wrapText="1"/>
    </xf>
    <xf numFmtId="4" fontId="5" fillId="0" borderId="69" xfId="1" applyNumberFormat="1" applyFont="1" applyBorder="1" applyAlignment="1">
      <alignment horizontal="right" vertical="center" wrapText="1"/>
    </xf>
    <xf numFmtId="165" fontId="5" fillId="0" borderId="77" xfId="0" applyNumberFormat="1" applyFont="1" applyBorder="1" applyAlignment="1" applyProtection="1">
      <alignment horizontal="center" vertical="center" wrapText="1"/>
      <protection locked="0"/>
    </xf>
    <xf numFmtId="165" fontId="5" fillId="0" borderId="78" xfId="0" applyNumberFormat="1" applyFont="1" applyBorder="1" applyAlignment="1" applyProtection="1">
      <alignment horizontal="center" vertical="center" wrapText="1"/>
      <protection locked="0"/>
    </xf>
    <xf numFmtId="4" fontId="5" fillId="6" borderId="75" xfId="1" applyNumberFormat="1" applyFont="1" applyFill="1" applyBorder="1" applyAlignment="1" applyProtection="1">
      <alignment horizontal="center" vertical="center" wrapText="1"/>
      <protection locked="0"/>
    </xf>
    <xf numFmtId="4" fontId="5" fillId="6" borderId="76" xfId="1" applyNumberFormat="1" applyFont="1" applyFill="1" applyBorder="1" applyAlignment="1" applyProtection="1">
      <alignment horizontal="center" vertical="center" wrapText="1"/>
      <protection locked="0"/>
    </xf>
    <xf numFmtId="4" fontId="5" fillId="6" borderId="79" xfId="1" applyNumberFormat="1" applyFont="1" applyFill="1" applyBorder="1" applyAlignment="1" applyProtection="1">
      <alignment horizontal="center" vertical="center" wrapText="1"/>
      <protection locked="0"/>
    </xf>
    <xf numFmtId="4" fontId="5" fillId="6" borderId="80" xfId="1" applyNumberFormat="1" applyFont="1" applyFill="1" applyBorder="1" applyAlignment="1" applyProtection="1">
      <alignment horizontal="center" vertical="center" wrapText="1"/>
      <protection locked="0"/>
    </xf>
    <xf numFmtId="4" fontId="5" fillId="6" borderId="81" xfId="1" applyNumberFormat="1" applyFont="1" applyFill="1" applyBorder="1" applyAlignment="1" applyProtection="1">
      <alignment horizontal="center" vertical="center" wrapText="1"/>
      <protection locked="0"/>
    </xf>
    <xf numFmtId="4" fontId="5" fillId="6" borderId="82" xfId="1" applyNumberFormat="1" applyFont="1" applyFill="1" applyBorder="1" applyAlignment="1" applyProtection="1">
      <alignment horizontal="center" vertical="center" wrapText="1"/>
      <protection locked="0"/>
    </xf>
    <xf numFmtId="4" fontId="5" fillId="0" borderId="83" xfId="0" applyNumberFormat="1" applyFont="1" applyBorder="1" applyAlignment="1">
      <alignment horizontal="center" vertical="center" wrapText="1"/>
    </xf>
    <xf numFmtId="0" fontId="5" fillId="0" borderId="84" xfId="0" applyFont="1" applyBorder="1" applyAlignment="1">
      <alignment horizontal="center" vertical="center" wrapText="1"/>
    </xf>
    <xf numFmtId="4" fontId="5" fillId="0" borderId="85" xfId="0" applyNumberFormat="1" applyFont="1" applyBorder="1" applyAlignment="1">
      <alignment horizontal="center" vertical="center" wrapText="1"/>
    </xf>
    <xf numFmtId="0" fontId="5" fillId="0" borderId="86" xfId="0" applyFont="1" applyBorder="1" applyAlignment="1">
      <alignment horizontal="center" vertical="center" wrapText="1"/>
    </xf>
    <xf numFmtId="165" fontId="5" fillId="0" borderId="87" xfId="0" applyNumberFormat="1" applyFont="1" applyBorder="1" applyAlignment="1" applyProtection="1">
      <alignment horizontal="center" vertical="center" wrapText="1"/>
      <protection locked="0"/>
    </xf>
    <xf numFmtId="165" fontId="5" fillId="0" borderId="64" xfId="0" applyNumberFormat="1" applyFont="1" applyBorder="1" applyAlignment="1" applyProtection="1">
      <alignment horizontal="center" vertical="center" wrapText="1"/>
      <protection locked="0"/>
    </xf>
    <xf numFmtId="0" fontId="5" fillId="0" borderId="88" xfId="0" applyFont="1" applyBorder="1" applyAlignment="1" applyProtection="1">
      <alignment horizontal="center" vertical="center" wrapText="1"/>
      <protection locked="0"/>
    </xf>
    <xf numFmtId="0" fontId="5" fillId="0" borderId="89" xfId="0" applyFont="1" applyBorder="1" applyAlignment="1" applyProtection="1">
      <alignment horizontal="center" vertical="center" wrapText="1"/>
      <protection locked="0"/>
    </xf>
    <xf numFmtId="0" fontId="5" fillId="0" borderId="90" xfId="0" applyFont="1" applyBorder="1" applyAlignment="1" applyProtection="1">
      <alignment horizontal="center" vertical="center" wrapText="1"/>
      <protection locked="0"/>
    </xf>
    <xf numFmtId="0" fontId="5" fillId="0" borderId="91" xfId="0" applyFont="1" applyBorder="1" applyAlignment="1" applyProtection="1">
      <alignment horizontal="center" vertical="center" wrapText="1"/>
      <protection locked="0"/>
    </xf>
    <xf numFmtId="0" fontId="5" fillId="0" borderId="92" xfId="0" applyFont="1" applyBorder="1" applyAlignment="1" applyProtection="1">
      <alignment horizontal="center" vertical="center" wrapText="1"/>
      <protection locked="0"/>
    </xf>
    <xf numFmtId="0" fontId="5" fillId="0" borderId="93" xfId="0" applyFont="1" applyBorder="1" applyAlignment="1" applyProtection="1">
      <alignment horizontal="center" vertical="center" wrapText="1"/>
      <protection locked="0"/>
    </xf>
    <xf numFmtId="4" fontId="5" fillId="0" borderId="75" xfId="1" applyNumberFormat="1" applyFont="1" applyBorder="1" applyAlignment="1" applyProtection="1">
      <alignment horizontal="right" vertical="center" wrapText="1"/>
      <protection locked="0"/>
    </xf>
    <xf numFmtId="4" fontId="5" fillId="0" borderId="76" xfId="1" applyNumberFormat="1" applyFont="1" applyBorder="1" applyAlignment="1" applyProtection="1">
      <alignment horizontal="right" vertical="center" wrapText="1"/>
      <protection locked="0"/>
    </xf>
    <xf numFmtId="4" fontId="5" fillId="0" borderId="69" xfId="1" applyNumberFormat="1" applyFont="1" applyBorder="1" applyAlignment="1" applyProtection="1">
      <alignment horizontal="right" vertical="center" wrapText="1"/>
      <protection locked="0"/>
    </xf>
    <xf numFmtId="4" fontId="5" fillId="0" borderId="70" xfId="1" applyNumberFormat="1" applyFont="1" applyBorder="1" applyAlignment="1">
      <alignment horizontal="right" vertical="center" wrapText="1"/>
    </xf>
    <xf numFmtId="4" fontId="5" fillId="0" borderId="66" xfId="1" applyNumberFormat="1" applyFont="1" applyBorder="1" applyAlignment="1">
      <alignment horizontal="right" vertical="center" wrapText="1"/>
    </xf>
    <xf numFmtId="165" fontId="11" fillId="0" borderId="0" xfId="0" applyNumberFormat="1" applyFont="1" applyAlignment="1" applyProtection="1">
      <alignment horizontal="center" vertical="center" wrapText="1"/>
      <protection locked="0"/>
    </xf>
    <xf numFmtId="4" fontId="5" fillId="0" borderId="94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9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96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0" xfId="1" applyNumberFormat="1" applyFont="1" applyAlignment="1" applyProtection="1">
      <alignment horizontal="center" vertical="center" wrapText="1"/>
      <protection locked="0"/>
    </xf>
    <xf numFmtId="0" fontId="5" fillId="5" borderId="46" xfId="0" applyFont="1" applyFill="1" applyBorder="1" applyAlignment="1" applyProtection="1">
      <alignment horizontal="center" vertical="center" wrapText="1"/>
      <protection locked="0"/>
    </xf>
    <xf numFmtId="0" fontId="5" fillId="5" borderId="47" xfId="0" applyFont="1" applyFill="1" applyBorder="1" applyAlignment="1" applyProtection="1">
      <alignment horizontal="center" vertical="center" wrapText="1"/>
      <protection locked="0"/>
    </xf>
    <xf numFmtId="0" fontId="5" fillId="5" borderId="97" xfId="0" applyFont="1" applyFill="1" applyBorder="1" applyAlignment="1" applyProtection="1">
      <alignment horizontal="center" vertical="center" wrapText="1"/>
      <protection locked="0"/>
    </xf>
    <xf numFmtId="0" fontId="5" fillId="6" borderId="98" xfId="0" applyFont="1" applyFill="1" applyBorder="1" applyAlignment="1" applyProtection="1">
      <alignment horizontal="center" vertical="center"/>
      <protection locked="0"/>
    </xf>
    <xf numFmtId="0" fontId="5" fillId="6" borderId="99" xfId="0" applyFont="1" applyFill="1" applyBorder="1" applyAlignment="1" applyProtection="1">
      <alignment horizontal="center" vertical="center"/>
      <protection locked="0"/>
    </xf>
    <xf numFmtId="0" fontId="15" fillId="0" borderId="100" xfId="0" applyFont="1" applyBorder="1" applyAlignment="1" applyProtection="1">
      <alignment horizontal="left" vertical="center" wrapText="1"/>
      <protection locked="0"/>
    </xf>
    <xf numFmtId="0" fontId="15" fillId="0" borderId="92" xfId="0" applyFont="1" applyBorder="1" applyAlignment="1" applyProtection="1">
      <alignment horizontal="left" vertical="center" wrapText="1"/>
      <protection locked="0"/>
    </xf>
    <xf numFmtId="0" fontId="15" fillId="0" borderId="101" xfId="0" applyFont="1" applyBorder="1" applyAlignment="1" applyProtection="1">
      <alignment horizontal="left" vertical="center" wrapText="1"/>
      <protection locked="0"/>
    </xf>
    <xf numFmtId="0" fontId="15" fillId="0" borderId="102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right" vertical="center" wrapText="1"/>
      <protection locked="0"/>
    </xf>
    <xf numFmtId="0" fontId="16" fillId="0" borderId="58" xfId="0" applyFont="1" applyBorder="1" applyAlignment="1" applyProtection="1">
      <alignment horizontal="right" vertical="center" wrapText="1"/>
      <protection locked="0"/>
    </xf>
    <xf numFmtId="0" fontId="5" fillId="0" borderId="46" xfId="0" applyFont="1" applyBorder="1" applyAlignment="1" applyProtection="1">
      <alignment horizontal="left" vertical="center"/>
      <protection locked="0"/>
    </xf>
    <xf numFmtId="0" fontId="5" fillId="0" borderId="97" xfId="0" applyFont="1" applyBorder="1" applyAlignment="1" applyProtection="1">
      <alignment horizontal="left" vertical="center"/>
      <protection locked="0"/>
    </xf>
    <xf numFmtId="0" fontId="15" fillId="0" borderId="54" xfId="0" applyFont="1" applyBorder="1" applyAlignment="1" applyProtection="1">
      <alignment horizontal="left" vertical="center" wrapText="1"/>
      <protection locked="0"/>
    </xf>
    <xf numFmtId="0" fontId="15" fillId="0" borderId="103" xfId="0" applyFont="1" applyBorder="1" applyAlignment="1" applyProtection="1">
      <alignment horizontal="left" vertical="center" wrapText="1"/>
      <protection locked="0"/>
    </xf>
    <xf numFmtId="0" fontId="5" fillId="0" borderId="56" xfId="0" applyFont="1" applyBorder="1" applyAlignment="1" applyProtection="1">
      <alignment horizontal="left" vertical="center" wrapText="1"/>
      <protection locked="0"/>
    </xf>
    <xf numFmtId="0" fontId="5" fillId="0" borderId="99" xfId="0" applyFont="1" applyBorder="1" applyAlignment="1" applyProtection="1">
      <alignment horizontal="left" vertical="center" wrapText="1"/>
      <protection locked="0"/>
    </xf>
    <xf numFmtId="0" fontId="5" fillId="0" borderId="46" xfId="0" applyFont="1" applyBorder="1" applyAlignment="1" applyProtection="1">
      <alignment horizontal="center" vertical="center" wrapText="1"/>
      <protection locked="0"/>
    </xf>
    <xf numFmtId="0" fontId="5" fillId="0" borderId="47" xfId="0" applyFont="1" applyBorder="1" applyAlignment="1" applyProtection="1">
      <alignment horizontal="center" vertical="center" wrapText="1"/>
      <protection locked="0"/>
    </xf>
    <xf numFmtId="0" fontId="5" fillId="0" borderId="97" xfId="0" applyFont="1" applyBorder="1" applyAlignment="1" applyProtection="1">
      <alignment horizontal="center" vertical="center" wrapText="1"/>
      <protection locked="0"/>
    </xf>
    <xf numFmtId="1" fontId="5" fillId="6" borderId="104" xfId="0" applyNumberFormat="1" applyFont="1" applyFill="1" applyBorder="1" applyAlignment="1" applyProtection="1">
      <alignment horizontal="center" vertical="center"/>
      <protection locked="0"/>
    </xf>
    <xf numFmtId="1" fontId="5" fillId="6" borderId="103" xfId="0" applyNumberFormat="1" applyFont="1" applyFill="1" applyBorder="1" applyAlignment="1" applyProtection="1">
      <alignment horizontal="center" vertical="center"/>
      <protection locked="0"/>
    </xf>
    <xf numFmtId="164" fontId="5" fillId="6" borderId="46" xfId="1" applyFont="1" applyFill="1" applyBorder="1" applyAlignment="1" applyProtection="1">
      <alignment horizontal="center" vertical="center"/>
      <protection locked="0"/>
    </xf>
    <xf numFmtId="164" fontId="5" fillId="6" borderId="97" xfId="1" applyFont="1" applyFill="1" applyBorder="1" applyAlignment="1" applyProtection="1">
      <alignment horizontal="center" vertical="center"/>
      <protection locked="0"/>
    </xf>
    <xf numFmtId="4" fontId="5" fillId="0" borderId="94" xfId="1" applyNumberFormat="1" applyFont="1" applyBorder="1" applyAlignment="1" applyProtection="1">
      <alignment horizontal="right" vertical="center" wrapText="1"/>
      <protection locked="0"/>
    </xf>
    <xf numFmtId="4" fontId="5" fillId="0" borderId="95" xfId="1" applyNumberFormat="1" applyFont="1" applyBorder="1" applyAlignment="1" applyProtection="1">
      <alignment horizontal="right" vertical="center" wrapText="1"/>
      <protection locked="0"/>
    </xf>
    <xf numFmtId="4" fontId="5" fillId="0" borderId="96" xfId="1" applyNumberFormat="1" applyFont="1" applyBorder="1" applyAlignment="1" applyProtection="1">
      <alignment horizontal="right" vertical="center" wrapText="1"/>
      <protection locked="0"/>
    </xf>
  </cellXfs>
  <cellStyles count="6">
    <cellStyle name="Comma" xfId="1" builtinId="3"/>
    <cellStyle name="Comma 2" xfId="2"/>
    <cellStyle name="Normal" xfId="0" builtinId="0"/>
    <cellStyle name="Normal 2" xfId="3"/>
    <cellStyle name="Percent" xfId="4" builtinId="5"/>
    <cellStyle name="Percent 2" xfId="5"/>
  </cellStyles>
  <dxfs count="2">
    <dxf>
      <font>
        <color auto="1"/>
      </font>
      <fill>
        <patternFill>
          <bgColor theme="4" tint="0.799981688894314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?><Relationships xmlns="http://schemas.openxmlformats.org/package/2006/relationships"><Relationship Target="worksheets/sheet8.xml" Type="http://schemas.openxmlformats.org/officeDocument/2006/relationships/worksheet" Id="rId8"></Relationship><Relationship Target="worksheets/sheet13.xml" Type="http://schemas.openxmlformats.org/officeDocument/2006/relationships/worksheet" Id="rId13"></Relationship><Relationship Target="calcChain.xml" Type="http://schemas.openxmlformats.org/officeDocument/2006/relationships/calcChain" Id="rId18"></Relationship><Relationship Target="worksheets/sheet3.xml" Type="http://schemas.openxmlformats.org/officeDocument/2006/relationships/worksheet" Id="rId3"></Relationship><Relationship Target="worksheets/sheet7.xml" Type="http://schemas.openxmlformats.org/officeDocument/2006/relationships/worksheet" Id="rId7"></Relationship><Relationship Target="worksheets/sheet12.xml" Type="http://schemas.openxmlformats.org/officeDocument/2006/relationships/worksheet" Id="rId12"></Relationship><Relationship Target="sharedStrings.xml" Type="http://schemas.openxmlformats.org/officeDocument/2006/relationships/sharedStrings" Id="rId17"></Relationship><Relationship Target="worksheets/sheet2.xml" Type="http://schemas.openxmlformats.org/officeDocument/2006/relationships/worksheet" Id="rId2"></Relationship><Relationship Target="styles.xml" Type="http://schemas.openxmlformats.org/officeDocument/2006/relationships/styles" Id="rId16"></Relationship><Relationship Target="worksheets/sheet1.xml" Type="http://schemas.openxmlformats.org/officeDocument/2006/relationships/worksheet" Id="rId1"></Relationship><Relationship Target="worksheets/sheet6.xml" Type="http://schemas.openxmlformats.org/officeDocument/2006/relationships/worksheet" Id="rId6"></Relationship><Relationship Target="worksheets/sheet11.xml" Type="http://schemas.openxmlformats.org/officeDocument/2006/relationships/worksheet" Id="rId11"></Relationship><Relationship Target="worksheets/sheet5.xml" Type="http://schemas.openxmlformats.org/officeDocument/2006/relationships/worksheet" Id="rId5"></Relationship><Relationship Target="theme/theme1.xml" Type="http://schemas.openxmlformats.org/officeDocument/2006/relationships/theme" Id="rId15"></Relationship><Relationship Target="worksheets/sheet10.xml" Type="http://schemas.openxmlformats.org/officeDocument/2006/relationships/worksheet" Id="rId10"></Relationship><Relationship Target="worksheets/sheet4.xml" Type="http://schemas.openxmlformats.org/officeDocument/2006/relationships/worksheet" Id="rId4"></Relationship><Relationship Target="worksheets/sheet9.xml" Type="http://schemas.openxmlformats.org/officeDocument/2006/relationships/worksheet" Id="rId9"></Relationship><Relationship Target="worksheets/sheet14.xml" Type="http://schemas.openxmlformats.org/officeDocument/2006/relationships/worksheet" Id="rId14"></Relationship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85725</xdr:rowOff>
    </xdr:from>
    <xdr:to>
      <xdr:col>0</xdr:col>
      <xdr:colOff>1257300</xdr:colOff>
      <xdr:row>2</xdr:row>
      <xdr:rowOff>9525</xdr:rowOff>
    </xdr:to>
    <xdr:pic>
      <xdr:nvPicPr>
        <xdr:cNvPr id="52327" name="Picture 4">
          <a:extLst>
            <a:ext uri="{FF2B5EF4-FFF2-40B4-BE49-F238E27FC236}">
              <a16:creationId xmlns:a16="http://schemas.microsoft.com/office/drawing/2014/main" id="{F6A4D5A6-8FBE-476E-9114-5824870D7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85725"/>
          <a:ext cx="10287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104775</xdr:rowOff>
    </xdr:from>
    <xdr:to>
      <xdr:col>0</xdr:col>
      <xdr:colOff>1276350</xdr:colOff>
      <xdr:row>2</xdr:row>
      <xdr:rowOff>28575</xdr:rowOff>
    </xdr:to>
    <xdr:pic>
      <xdr:nvPicPr>
        <xdr:cNvPr id="57497" name="Picture 4">
          <a:extLst>
            <a:ext uri="{FF2B5EF4-FFF2-40B4-BE49-F238E27FC236}">
              <a16:creationId xmlns:a16="http://schemas.microsoft.com/office/drawing/2014/main" id="{86F0F1D5-6577-4254-BD61-BCE971037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04775"/>
          <a:ext cx="10287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19</xdr:row>
      <xdr:rowOff>142875</xdr:rowOff>
    </xdr:from>
    <xdr:to>
      <xdr:col>6</xdr:col>
      <xdr:colOff>590312</xdr:colOff>
      <xdr:row>40</xdr:row>
      <xdr:rowOff>31321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980DECB-DA6F-4BC2-8B4F-0CDD11402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34150" y="6286500"/>
          <a:ext cx="1904762" cy="343174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104775</xdr:rowOff>
    </xdr:from>
    <xdr:to>
      <xdr:col>0</xdr:col>
      <xdr:colOff>1276350</xdr:colOff>
      <xdr:row>2</xdr:row>
      <xdr:rowOff>28575</xdr:rowOff>
    </xdr:to>
    <xdr:pic>
      <xdr:nvPicPr>
        <xdr:cNvPr id="60568" name="Picture 4">
          <a:extLst>
            <a:ext uri="{FF2B5EF4-FFF2-40B4-BE49-F238E27FC236}">
              <a16:creationId xmlns:a16="http://schemas.microsoft.com/office/drawing/2014/main" id="{685FD285-9980-4145-9535-0DE66BC17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04775"/>
          <a:ext cx="10287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19</xdr:row>
      <xdr:rowOff>123825</xdr:rowOff>
    </xdr:from>
    <xdr:to>
      <xdr:col>6</xdr:col>
      <xdr:colOff>647462</xdr:colOff>
      <xdr:row>40</xdr:row>
      <xdr:rowOff>12271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2A437D6-B0ED-4B80-B6AD-6CB08A11C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34150" y="6267450"/>
          <a:ext cx="1904762" cy="343174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104775</xdr:rowOff>
    </xdr:from>
    <xdr:to>
      <xdr:col>0</xdr:col>
      <xdr:colOff>1276350</xdr:colOff>
      <xdr:row>2</xdr:row>
      <xdr:rowOff>28575</xdr:rowOff>
    </xdr:to>
    <xdr:pic>
      <xdr:nvPicPr>
        <xdr:cNvPr id="59543" name="Picture 4">
          <a:extLst>
            <a:ext uri="{FF2B5EF4-FFF2-40B4-BE49-F238E27FC236}">
              <a16:creationId xmlns:a16="http://schemas.microsoft.com/office/drawing/2014/main" id="{8792E19F-86F1-4687-8DAA-E2C649F94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04775"/>
          <a:ext cx="10287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19</xdr:row>
      <xdr:rowOff>133350</xdr:rowOff>
    </xdr:from>
    <xdr:to>
      <xdr:col>6</xdr:col>
      <xdr:colOff>571262</xdr:colOff>
      <xdr:row>40</xdr:row>
      <xdr:rowOff>21796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7923A3F-505C-4A88-B59F-649A886E1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43675" y="6276975"/>
          <a:ext cx="1904762" cy="343174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6</xdr:col>
      <xdr:colOff>581025</xdr:colOff>
      <xdr:row>15</xdr:row>
      <xdr:rowOff>9525</xdr:rowOff>
    </xdr:to>
    <xdr:pic>
      <xdr:nvPicPr>
        <xdr:cNvPr id="13087" name="Picture 442">
          <a:extLst>
            <a:ext uri="{FF2B5EF4-FFF2-40B4-BE49-F238E27FC236}">
              <a16:creationId xmlns:a16="http://schemas.microsoft.com/office/drawing/2014/main" id="{C6AD1B68-30CA-4132-B6A3-6A6B44FBB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0"/>
          <a:ext cx="1800225" cy="3267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0</xdr:row>
      <xdr:rowOff>133350</xdr:rowOff>
    </xdr:from>
    <xdr:to>
      <xdr:col>0</xdr:col>
      <xdr:colOff>1771650</xdr:colOff>
      <xdr:row>2</xdr:row>
      <xdr:rowOff>57150</xdr:rowOff>
    </xdr:to>
    <xdr:pic>
      <xdr:nvPicPr>
        <xdr:cNvPr id="41361" name="Picture 4">
          <a:extLst>
            <a:ext uri="{FF2B5EF4-FFF2-40B4-BE49-F238E27FC236}">
              <a16:creationId xmlns:a16="http://schemas.microsoft.com/office/drawing/2014/main" id="{6E324AC8-4A57-44FB-9346-DB913E494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133350"/>
          <a:ext cx="10287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104775</xdr:rowOff>
    </xdr:from>
    <xdr:to>
      <xdr:col>0</xdr:col>
      <xdr:colOff>1276350</xdr:colOff>
      <xdr:row>2</xdr:row>
      <xdr:rowOff>28575</xdr:rowOff>
    </xdr:to>
    <xdr:pic>
      <xdr:nvPicPr>
        <xdr:cNvPr id="30279" name="Picture 4">
          <a:extLst>
            <a:ext uri="{FF2B5EF4-FFF2-40B4-BE49-F238E27FC236}">
              <a16:creationId xmlns:a16="http://schemas.microsoft.com/office/drawing/2014/main" id="{F0429312-EE9B-4E8C-8237-988730478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04775"/>
          <a:ext cx="10287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123825</xdr:rowOff>
    </xdr:from>
    <xdr:to>
      <xdr:col>0</xdr:col>
      <xdr:colOff>1257300</xdr:colOff>
      <xdr:row>2</xdr:row>
      <xdr:rowOff>47625</xdr:rowOff>
    </xdr:to>
    <xdr:pic>
      <xdr:nvPicPr>
        <xdr:cNvPr id="40397" name="Picture 4">
          <a:extLst>
            <a:ext uri="{FF2B5EF4-FFF2-40B4-BE49-F238E27FC236}">
              <a16:creationId xmlns:a16="http://schemas.microsoft.com/office/drawing/2014/main" id="{BCF9352D-8EE9-4BF0-9F5D-F24AE0BFA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23825"/>
          <a:ext cx="10287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123825</xdr:rowOff>
    </xdr:from>
    <xdr:to>
      <xdr:col>0</xdr:col>
      <xdr:colOff>1257300</xdr:colOff>
      <xdr:row>2</xdr:row>
      <xdr:rowOff>47625</xdr:rowOff>
    </xdr:to>
    <xdr:pic>
      <xdr:nvPicPr>
        <xdr:cNvPr id="53331" name="Picture 4">
          <a:extLst>
            <a:ext uri="{FF2B5EF4-FFF2-40B4-BE49-F238E27FC236}">
              <a16:creationId xmlns:a16="http://schemas.microsoft.com/office/drawing/2014/main" id="{4A4BA385-3570-464C-9CB4-F0712AA5D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23825"/>
          <a:ext cx="10287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123825</xdr:rowOff>
    </xdr:from>
    <xdr:to>
      <xdr:col>0</xdr:col>
      <xdr:colOff>1257300</xdr:colOff>
      <xdr:row>2</xdr:row>
      <xdr:rowOff>47625</xdr:rowOff>
    </xdr:to>
    <xdr:pic>
      <xdr:nvPicPr>
        <xdr:cNvPr id="54356" name="Picture 4">
          <a:extLst>
            <a:ext uri="{FF2B5EF4-FFF2-40B4-BE49-F238E27FC236}">
              <a16:creationId xmlns:a16="http://schemas.microsoft.com/office/drawing/2014/main" id="{539D4DEE-BA77-48ED-8712-A986E8268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23825"/>
          <a:ext cx="10287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123825</xdr:rowOff>
    </xdr:from>
    <xdr:to>
      <xdr:col>0</xdr:col>
      <xdr:colOff>1257300</xdr:colOff>
      <xdr:row>2</xdr:row>
      <xdr:rowOff>47625</xdr:rowOff>
    </xdr:to>
    <xdr:pic>
      <xdr:nvPicPr>
        <xdr:cNvPr id="55378" name="Picture 4">
          <a:extLst>
            <a:ext uri="{FF2B5EF4-FFF2-40B4-BE49-F238E27FC236}">
              <a16:creationId xmlns:a16="http://schemas.microsoft.com/office/drawing/2014/main" id="{2AA5EA65-0D8A-4829-AACC-59D11978C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23825"/>
          <a:ext cx="10287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123825</xdr:rowOff>
    </xdr:from>
    <xdr:to>
      <xdr:col>0</xdr:col>
      <xdr:colOff>1257300</xdr:colOff>
      <xdr:row>2</xdr:row>
      <xdr:rowOff>47625</xdr:rowOff>
    </xdr:to>
    <xdr:pic>
      <xdr:nvPicPr>
        <xdr:cNvPr id="56402" name="Picture 4">
          <a:extLst>
            <a:ext uri="{FF2B5EF4-FFF2-40B4-BE49-F238E27FC236}">
              <a16:creationId xmlns:a16="http://schemas.microsoft.com/office/drawing/2014/main" id="{C4B31074-2899-4BC0-A2C7-024057644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23825"/>
          <a:ext cx="10287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104775</xdr:rowOff>
    </xdr:from>
    <xdr:to>
      <xdr:col>0</xdr:col>
      <xdr:colOff>1276350</xdr:colOff>
      <xdr:row>2</xdr:row>
      <xdr:rowOff>28575</xdr:rowOff>
    </xdr:to>
    <xdr:pic>
      <xdr:nvPicPr>
        <xdr:cNvPr id="34613" name="Picture 4">
          <a:extLst>
            <a:ext uri="{FF2B5EF4-FFF2-40B4-BE49-F238E27FC236}">
              <a16:creationId xmlns:a16="http://schemas.microsoft.com/office/drawing/2014/main" id="{F4E4072A-7D82-400B-AA68-4EC60361E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04775"/>
          <a:ext cx="10287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19</xdr:row>
      <xdr:rowOff>133350</xdr:rowOff>
    </xdr:from>
    <xdr:to>
      <xdr:col>6</xdr:col>
      <xdr:colOff>456962</xdr:colOff>
      <xdr:row>40</xdr:row>
      <xdr:rowOff>21796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CFEECCD-E998-44F8-9886-63F5A3585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77000" y="6276975"/>
          <a:ext cx="1904762" cy="3431746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Flow">
  <a:themeElements>
    <a:clrScheme name="Flow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Flow">
      <a:majorFont>
        <a:latin typeface="Calibri"/>
        <a:ea typeface=""/>
        <a:cs typeface=""/>
        <a:font script="Jpan" typeface="ＭＳ Ｐゴシック"/>
        <a:font script="Hang" typeface="HY중고딕"/>
        <a:font script="Hans" typeface="隶书"/>
        <a:font script="Hant" typeface="微軟正黑體"/>
        <a:font script="Arab" typeface="Traditional Arabic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Constantia"/>
        <a:ea typeface=""/>
        <a:cs typeface=""/>
        <a:font script="Jpan" typeface="HGP明朝E"/>
        <a:font script="Hang" typeface="HY신명조"/>
        <a:font script="Hans" typeface="宋体"/>
        <a:font script="Hant" typeface="新細明體"/>
        <a:font script="Arab" typeface="Majalla UI"/>
        <a:font script="Hebr" typeface="David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Flow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30000"/>
              </a:schemeClr>
            </a:gs>
            <a:gs pos="43000">
              <a:schemeClr val="phClr">
                <a:tint val="44000"/>
                <a:satMod val="165000"/>
              </a:schemeClr>
            </a:gs>
            <a:gs pos="93000">
              <a:schemeClr val="phClr">
                <a:tint val="15000"/>
                <a:satMod val="165000"/>
              </a:schemeClr>
            </a:gs>
            <a:gs pos="100000">
              <a:schemeClr val="phClr">
                <a:tint val="5000"/>
                <a:satMod val="250000"/>
              </a:schemeClr>
            </a:gs>
          </a:gsLst>
          <a:path path="circle">
            <a:fillToRect l="50000" t="130000" r="50000" b="-30000"/>
          </a:path>
        </a:gradFill>
        <a:gradFill rotWithShape="1">
          <a:gsLst>
            <a:gs pos="0">
              <a:schemeClr val="phClr">
                <a:tint val="98000"/>
                <a:shade val="25000"/>
                <a:satMod val="250000"/>
              </a:schemeClr>
            </a:gs>
            <a:gs pos="68000">
              <a:schemeClr val="phClr">
                <a:tint val="86000"/>
                <a:satMod val="115000"/>
              </a:schemeClr>
            </a:gs>
            <a:gs pos="100000">
              <a:schemeClr val="phClr">
                <a:tint val="50000"/>
                <a:satMod val="150000"/>
              </a:schemeClr>
            </a:gs>
          </a:gsLst>
          <a:path path="circle">
            <a:fillToRect l="50000" t="130000" r="50000" b="-30000"/>
          </a:path>
        </a:gradFill>
      </a:fillStyleLst>
      <a:lnStyleLst>
        <a:ln w="9525" cap="flat" cmpd="sng" algn="ctr">
          <a:solidFill>
            <a:schemeClr val="phClr">
              <a:shade val="50000"/>
              <a:satMod val="103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  <a:scene3d>
            <a:camera prst="orthographicFront" fov="0">
              <a:rot lat="0" lon="0" rev="0"/>
            </a:camera>
            <a:lightRig rig="glow" dir="tl">
              <a:rot lat="0" lon="0" rev="900000"/>
            </a:lightRig>
          </a:scene3d>
          <a:sp3d prstMaterial="powder">
            <a:bevelT w="25400" h="381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400000"/>
              </a:schemeClr>
            </a:gs>
            <a:gs pos="25000">
              <a:schemeClr val="phClr">
                <a:tint val="83000"/>
                <a:satMod val="320000"/>
              </a:schemeClr>
            </a:gs>
            <a:gs pos="100000">
              <a:schemeClr val="phClr">
                <a:shade val="15000"/>
                <a:satMod val="320000"/>
              </a:schemeClr>
            </a:gs>
          </a:gsLst>
          <a:path path="circle">
            <a:fillToRect l="10000" t="110000" r="10000" b="100000"/>
          </a:path>
        </a:gra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50000"/>
              </a:schemeClr>
            </a:duotone>
          </a:blip>
          <a:tile tx="0" ty="0" sx="65000" sy="65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showGridLines="0" tabSelected="1" zoomScale="110" zoomScaleNormal="110" workbookViewId="0">
      <selection activeCell="P19" sqref="P19"/>
    </sheetView>
  </sheetViews>
  <sheetFormatPr defaultRowHeight="12.75" x14ac:dyDescent="0.2"/>
  <sheetData>
    <row r="1" spans="1:10" ht="13.5" thickBot="1" x14ac:dyDescent="0.25">
      <c r="A1" s="157" t="s">
        <v>78</v>
      </c>
      <c r="B1" s="157"/>
      <c r="C1" s="157"/>
      <c r="D1" s="157"/>
      <c r="E1" s="157"/>
      <c r="F1" s="157"/>
      <c r="G1" s="157"/>
      <c r="H1" s="157"/>
      <c r="I1" s="157"/>
      <c r="J1" s="157"/>
    </row>
    <row r="2" spans="1:10" x14ac:dyDescent="0.2">
      <c r="A2" s="134"/>
      <c r="B2" s="135"/>
      <c r="C2" s="135"/>
      <c r="D2" s="135"/>
      <c r="E2" s="135"/>
      <c r="F2" s="135"/>
      <c r="G2" s="135"/>
      <c r="H2" s="135"/>
      <c r="I2" s="135"/>
      <c r="J2" s="136"/>
    </row>
    <row r="3" spans="1:10" ht="12.75" customHeight="1" x14ac:dyDescent="0.2">
      <c r="A3" s="137" t="s">
        <v>90</v>
      </c>
      <c r="B3" s="138"/>
      <c r="C3" s="138"/>
      <c r="D3" s="138"/>
      <c r="E3" s="138"/>
      <c r="F3" s="138"/>
      <c r="G3" s="138"/>
      <c r="H3" s="138"/>
      <c r="I3" s="138"/>
      <c r="J3" s="139"/>
    </row>
    <row r="4" spans="1:10" ht="12.75" customHeight="1" x14ac:dyDescent="0.2">
      <c r="A4" s="154" t="s">
        <v>98</v>
      </c>
      <c r="B4" s="158"/>
      <c r="C4" s="158"/>
      <c r="D4" s="158"/>
      <c r="E4" s="158"/>
      <c r="F4" s="158"/>
      <c r="G4" s="158"/>
      <c r="H4" s="158"/>
      <c r="I4" s="158"/>
      <c r="J4" s="159"/>
    </row>
    <row r="5" spans="1:10" x14ac:dyDescent="0.2">
      <c r="A5" s="160"/>
      <c r="B5" s="158"/>
      <c r="C5" s="158"/>
      <c r="D5" s="158"/>
      <c r="E5" s="158"/>
      <c r="F5" s="158"/>
      <c r="G5" s="158"/>
      <c r="H5" s="158"/>
      <c r="I5" s="158"/>
      <c r="J5" s="159"/>
    </row>
    <row r="6" spans="1:10" x14ac:dyDescent="0.2">
      <c r="A6" s="160"/>
      <c r="B6" s="158"/>
      <c r="C6" s="158"/>
      <c r="D6" s="158"/>
      <c r="E6" s="158"/>
      <c r="F6" s="158"/>
      <c r="G6" s="158"/>
      <c r="H6" s="158"/>
      <c r="I6" s="158"/>
      <c r="J6" s="159"/>
    </row>
    <row r="7" spans="1:10" x14ac:dyDescent="0.2">
      <c r="A7" s="160"/>
      <c r="B7" s="158"/>
      <c r="C7" s="158"/>
      <c r="D7" s="158"/>
      <c r="E7" s="158"/>
      <c r="F7" s="158"/>
      <c r="G7" s="158"/>
      <c r="H7" s="158"/>
      <c r="I7" s="158"/>
      <c r="J7" s="159"/>
    </row>
    <row r="8" spans="1:10" x14ac:dyDescent="0.2">
      <c r="A8" s="137" t="s">
        <v>89</v>
      </c>
      <c r="B8" s="138"/>
      <c r="C8" s="138"/>
      <c r="D8" s="138"/>
      <c r="E8" s="138"/>
      <c r="F8" s="138"/>
      <c r="G8" s="138"/>
      <c r="H8" s="138"/>
      <c r="I8" s="138"/>
      <c r="J8" s="139"/>
    </row>
    <row r="9" spans="1:10" x14ac:dyDescent="0.2">
      <c r="A9" s="154" t="s">
        <v>99</v>
      </c>
      <c r="B9" s="155"/>
      <c r="C9" s="155"/>
      <c r="D9" s="155"/>
      <c r="E9" s="155"/>
      <c r="F9" s="155"/>
      <c r="G9" s="155"/>
      <c r="H9" s="155"/>
      <c r="I9" s="155"/>
      <c r="J9" s="156"/>
    </row>
    <row r="10" spans="1:10" x14ac:dyDescent="0.2">
      <c r="A10" s="154"/>
      <c r="B10" s="155"/>
      <c r="C10" s="155"/>
      <c r="D10" s="155"/>
      <c r="E10" s="155"/>
      <c r="F10" s="155"/>
      <c r="G10" s="155"/>
      <c r="H10" s="155"/>
      <c r="I10" s="155"/>
      <c r="J10" s="156"/>
    </row>
    <row r="11" spans="1:10" x14ac:dyDescent="0.2">
      <c r="A11" s="154"/>
      <c r="B11" s="155"/>
      <c r="C11" s="155"/>
      <c r="D11" s="155"/>
      <c r="E11" s="155"/>
      <c r="F11" s="155"/>
      <c r="G11" s="155"/>
      <c r="H11" s="155"/>
      <c r="I11" s="155"/>
      <c r="J11" s="156"/>
    </row>
    <row r="12" spans="1:10" x14ac:dyDescent="0.2">
      <c r="A12" s="154"/>
      <c r="B12" s="155"/>
      <c r="C12" s="155"/>
      <c r="D12" s="155"/>
      <c r="E12" s="155"/>
      <c r="F12" s="155"/>
      <c r="G12" s="155"/>
      <c r="H12" s="155"/>
      <c r="I12" s="155"/>
      <c r="J12" s="156"/>
    </row>
    <row r="13" spans="1:10" x14ac:dyDescent="0.2">
      <c r="A13" s="140"/>
      <c r="B13" s="138"/>
      <c r="C13" s="138"/>
      <c r="D13" s="138"/>
      <c r="E13" s="138"/>
      <c r="F13" s="138"/>
      <c r="G13" s="138"/>
      <c r="H13" s="138"/>
      <c r="I13" s="138"/>
      <c r="J13" s="139"/>
    </row>
    <row r="14" spans="1:10" x14ac:dyDescent="0.2">
      <c r="A14" s="137" t="s">
        <v>94</v>
      </c>
      <c r="B14" s="138"/>
      <c r="C14" s="138"/>
      <c r="D14" s="138"/>
      <c r="E14" s="138"/>
      <c r="F14" s="138"/>
      <c r="G14" s="138"/>
      <c r="H14" s="138"/>
      <c r="I14" s="138"/>
      <c r="J14" s="139"/>
    </row>
    <row r="15" spans="1:10" x14ac:dyDescent="0.2">
      <c r="A15" s="154" t="s">
        <v>95</v>
      </c>
      <c r="B15" s="155"/>
      <c r="C15" s="155"/>
      <c r="D15" s="155"/>
      <c r="E15" s="155"/>
      <c r="F15" s="155"/>
      <c r="G15" s="155"/>
      <c r="H15" s="155"/>
      <c r="I15" s="155"/>
      <c r="J15" s="156"/>
    </row>
    <row r="16" spans="1:10" x14ac:dyDescent="0.2">
      <c r="A16" s="154"/>
      <c r="B16" s="155"/>
      <c r="C16" s="155"/>
      <c r="D16" s="155"/>
      <c r="E16" s="155"/>
      <c r="F16" s="155"/>
      <c r="G16" s="155"/>
      <c r="H16" s="155"/>
      <c r="I16" s="155"/>
      <c r="J16" s="156"/>
    </row>
    <row r="17" spans="1:10" x14ac:dyDescent="0.2">
      <c r="A17" s="140"/>
      <c r="B17" s="138"/>
      <c r="C17" s="138"/>
      <c r="D17" s="138"/>
      <c r="E17" s="138"/>
      <c r="F17" s="138"/>
      <c r="G17" s="138"/>
      <c r="H17" s="138"/>
      <c r="I17" s="138"/>
      <c r="J17" s="139"/>
    </row>
    <row r="18" spans="1:10" x14ac:dyDescent="0.2">
      <c r="A18" s="137" t="s">
        <v>97</v>
      </c>
      <c r="B18" s="138"/>
      <c r="C18" s="138"/>
      <c r="D18" s="138"/>
      <c r="E18" s="138"/>
      <c r="F18" s="138"/>
      <c r="G18" s="138"/>
      <c r="H18" s="138"/>
      <c r="I18" s="138"/>
      <c r="J18" s="139"/>
    </row>
    <row r="19" spans="1:10" x14ac:dyDescent="0.2">
      <c r="A19" s="154" t="s">
        <v>96</v>
      </c>
      <c r="B19" s="155"/>
      <c r="C19" s="155"/>
      <c r="D19" s="155"/>
      <c r="E19" s="155"/>
      <c r="F19" s="155"/>
      <c r="G19" s="155"/>
      <c r="H19" s="155"/>
      <c r="I19" s="155"/>
      <c r="J19" s="156"/>
    </row>
    <row r="20" spans="1:10" x14ac:dyDescent="0.2">
      <c r="A20" s="154"/>
      <c r="B20" s="155"/>
      <c r="C20" s="155"/>
      <c r="D20" s="155"/>
      <c r="E20" s="155"/>
      <c r="F20" s="155"/>
      <c r="G20" s="155"/>
      <c r="H20" s="155"/>
      <c r="I20" s="155"/>
      <c r="J20" s="156"/>
    </row>
    <row r="21" spans="1:10" x14ac:dyDescent="0.2">
      <c r="A21" s="154"/>
      <c r="B21" s="155"/>
      <c r="C21" s="155"/>
      <c r="D21" s="155"/>
      <c r="E21" s="155"/>
      <c r="F21" s="155"/>
      <c r="G21" s="155"/>
      <c r="H21" s="155"/>
      <c r="I21" s="155"/>
      <c r="J21" s="156"/>
    </row>
    <row r="22" spans="1:10" x14ac:dyDescent="0.2">
      <c r="A22" s="141" t="s">
        <v>91</v>
      </c>
      <c r="B22" s="138"/>
      <c r="C22" s="138"/>
      <c r="D22" s="138"/>
      <c r="E22" s="138"/>
      <c r="F22" s="138"/>
      <c r="G22" s="138"/>
      <c r="H22" s="138"/>
      <c r="I22" s="138"/>
      <c r="J22" s="139"/>
    </row>
    <row r="23" spans="1:10" x14ac:dyDescent="0.2">
      <c r="A23" s="140"/>
      <c r="B23" s="138"/>
      <c r="C23" s="138"/>
      <c r="D23" s="138"/>
      <c r="E23" s="138"/>
      <c r="F23" s="138"/>
      <c r="G23" s="138"/>
      <c r="H23" s="138"/>
      <c r="I23" s="138"/>
      <c r="J23" s="139"/>
    </row>
    <row r="24" spans="1:10" x14ac:dyDescent="0.2">
      <c r="A24" s="141" t="s">
        <v>92</v>
      </c>
      <c r="B24" s="138"/>
      <c r="C24" s="138"/>
      <c r="D24" s="138"/>
      <c r="E24" s="138"/>
      <c r="F24" s="138"/>
      <c r="G24" s="138"/>
      <c r="H24" s="138"/>
      <c r="I24" s="138"/>
      <c r="J24" s="139"/>
    </row>
    <row r="25" spans="1:10" x14ac:dyDescent="0.2">
      <c r="A25" s="140"/>
      <c r="B25" s="138"/>
      <c r="C25" s="138"/>
      <c r="D25" s="138"/>
      <c r="E25" s="138"/>
      <c r="F25" s="138"/>
      <c r="G25" s="138"/>
      <c r="H25" s="138"/>
      <c r="I25" s="138"/>
      <c r="J25" s="139"/>
    </row>
    <row r="26" spans="1:10" x14ac:dyDescent="0.2">
      <c r="A26" s="141" t="s">
        <v>93</v>
      </c>
      <c r="B26" s="138"/>
      <c r="C26" s="138"/>
      <c r="D26" s="138"/>
      <c r="E26" s="138"/>
      <c r="F26" s="138"/>
      <c r="G26" s="138"/>
      <c r="H26" s="138"/>
      <c r="I26" s="138"/>
      <c r="J26" s="139"/>
    </row>
    <row r="27" spans="1:10" ht="13.5" thickBot="1" x14ac:dyDescent="0.25">
      <c r="A27" s="142"/>
      <c r="B27" s="143"/>
      <c r="C27" s="143"/>
      <c r="D27" s="143"/>
      <c r="E27" s="143"/>
      <c r="F27" s="143"/>
      <c r="G27" s="143"/>
      <c r="H27" s="143"/>
      <c r="I27" s="143"/>
      <c r="J27" s="144"/>
    </row>
    <row r="28" spans="1:10" x14ac:dyDescent="0.2">
      <c r="A28" s="133"/>
      <c r="B28" s="133"/>
      <c r="C28" s="133"/>
      <c r="D28" s="133"/>
      <c r="E28" s="133"/>
      <c r="F28" s="133"/>
      <c r="G28" s="133"/>
      <c r="H28" s="133"/>
      <c r="I28" s="133"/>
      <c r="J28" s="133"/>
    </row>
    <row r="29" spans="1:10" x14ac:dyDescent="0.2">
      <c r="A29" s="133"/>
      <c r="B29" s="133"/>
      <c r="C29" s="133"/>
      <c r="D29" s="133"/>
      <c r="E29" s="133"/>
      <c r="F29" s="133"/>
      <c r="G29" s="133"/>
      <c r="H29" s="133"/>
      <c r="I29" s="133"/>
      <c r="J29" s="133"/>
    </row>
    <row r="30" spans="1:10" x14ac:dyDescent="0.2">
      <c r="A30" s="133"/>
      <c r="B30" s="133"/>
      <c r="C30" s="133"/>
      <c r="D30" s="133"/>
      <c r="E30" s="133"/>
      <c r="F30" s="133"/>
      <c r="G30" s="133"/>
      <c r="H30" s="133"/>
      <c r="I30" s="133"/>
      <c r="J30" s="133"/>
    </row>
    <row r="31" spans="1:10" x14ac:dyDescent="0.2">
      <c r="A31" s="133"/>
      <c r="B31" s="133"/>
      <c r="C31" s="133"/>
      <c r="D31" s="133"/>
      <c r="E31" s="133"/>
      <c r="F31" s="133"/>
      <c r="G31" s="133"/>
      <c r="H31" s="133"/>
      <c r="I31" s="133"/>
      <c r="J31" s="133"/>
    </row>
    <row r="32" spans="1:10" x14ac:dyDescent="0.2">
      <c r="A32" s="133"/>
      <c r="B32" s="133"/>
      <c r="C32" s="133"/>
      <c r="D32" s="133"/>
      <c r="E32" s="133"/>
      <c r="F32" s="133"/>
      <c r="G32" s="133"/>
      <c r="H32" s="133"/>
      <c r="I32" s="133"/>
      <c r="J32" s="133"/>
    </row>
    <row r="33" spans="1:10" x14ac:dyDescent="0.2">
      <c r="A33" s="133"/>
      <c r="B33" s="133"/>
      <c r="C33" s="133"/>
      <c r="D33" s="133"/>
      <c r="E33" s="133"/>
      <c r="F33" s="133"/>
      <c r="G33" s="133"/>
      <c r="H33" s="133"/>
      <c r="I33" s="133"/>
      <c r="J33" s="133"/>
    </row>
    <row r="34" spans="1:10" x14ac:dyDescent="0.2">
      <c r="A34" s="133"/>
      <c r="B34" s="133"/>
      <c r="C34" s="133"/>
      <c r="D34" s="133"/>
      <c r="E34" s="133"/>
      <c r="F34" s="133"/>
      <c r="G34" s="133"/>
      <c r="H34" s="133"/>
      <c r="I34" s="133"/>
      <c r="J34" s="133"/>
    </row>
  </sheetData>
  <mergeCells count="5">
    <mergeCell ref="A9:J12"/>
    <mergeCell ref="A15:J16"/>
    <mergeCell ref="A19:J21"/>
    <mergeCell ref="A1:J1"/>
    <mergeCell ref="A4:J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showGridLines="0" zoomScaleNormal="100" workbookViewId="0">
      <selection activeCell="D24" sqref="D24"/>
    </sheetView>
  </sheetViews>
  <sheetFormatPr defaultColWidth="9.140625" defaultRowHeight="12.75" x14ac:dyDescent="0.2"/>
  <cols>
    <col min="1" max="1" width="34.7109375" style="37" customWidth="1"/>
    <col min="2" max="2" width="20" style="37" customWidth="1"/>
    <col min="3" max="4" width="18.5703125" style="37" customWidth="1"/>
    <col min="5" max="5" width="11.5703125" style="37" customWidth="1"/>
    <col min="6" max="6" width="10" style="37" customWidth="1"/>
    <col min="7" max="7" width="18.5703125" style="37" customWidth="1"/>
    <col min="8" max="8" width="18.42578125" style="37" customWidth="1"/>
    <col min="9" max="9" width="10.140625" style="37" bestFit="1" customWidth="1"/>
    <col min="10" max="16384" width="9.140625" style="37"/>
  </cols>
  <sheetData>
    <row r="1" spans="1:9" ht="18" customHeight="1" x14ac:dyDescent="0.25">
      <c r="A1" s="168" t="s">
        <v>115</v>
      </c>
      <c r="B1" s="168"/>
      <c r="C1" s="168"/>
      <c r="D1" s="168"/>
      <c r="E1" s="122"/>
      <c r="F1" s="122"/>
      <c r="G1" s="122"/>
      <c r="H1" s="122"/>
    </row>
    <row r="2" spans="1:9" ht="18" customHeight="1" x14ac:dyDescent="0.25">
      <c r="A2" s="168"/>
      <c r="B2" s="168"/>
      <c r="C2" s="168"/>
      <c r="D2" s="168"/>
      <c r="E2" s="122"/>
      <c r="F2" s="122"/>
      <c r="G2" s="122"/>
      <c r="H2" s="122"/>
    </row>
    <row r="3" spans="1:9" ht="18" customHeight="1" x14ac:dyDescent="0.25">
      <c r="A3" s="36"/>
      <c r="B3" s="38"/>
      <c r="C3" s="38"/>
      <c r="D3" s="36"/>
      <c r="E3" s="36"/>
      <c r="F3" s="36"/>
      <c r="G3" s="36"/>
      <c r="H3" s="36"/>
    </row>
    <row r="4" spans="1:9" ht="15" customHeight="1" thickBot="1" x14ac:dyDescent="0.35">
      <c r="A4" s="39"/>
      <c r="B4" s="38"/>
      <c r="C4" s="38"/>
      <c r="D4" s="38"/>
      <c r="E4" s="38"/>
      <c r="F4" s="38"/>
      <c r="G4" s="38"/>
      <c r="H4" s="38"/>
    </row>
    <row r="5" spans="1:9" ht="13.5" thickBot="1" x14ac:dyDescent="0.25">
      <c r="A5" s="40" t="s">
        <v>8</v>
      </c>
      <c r="B5" s="41" t="s">
        <v>0</v>
      </c>
      <c r="C5" s="53" t="s">
        <v>1</v>
      </c>
      <c r="D5" s="41" t="s">
        <v>2</v>
      </c>
      <c r="E5" s="85"/>
      <c r="F5" s="85"/>
      <c r="G5" s="85"/>
    </row>
    <row r="6" spans="1:9" ht="12.75" customHeight="1" thickBot="1" x14ac:dyDescent="0.25">
      <c r="A6" s="178" t="s">
        <v>41</v>
      </c>
      <c r="B6" s="165" t="s">
        <v>57</v>
      </c>
      <c r="C6" s="165" t="s">
        <v>27</v>
      </c>
      <c r="D6" s="167" t="s">
        <v>67</v>
      </c>
      <c r="E6" s="203"/>
      <c r="F6" s="42"/>
    </row>
    <row r="7" spans="1:9" ht="28.5" customHeight="1" thickBot="1" x14ac:dyDescent="0.25">
      <c r="A7" s="179"/>
      <c r="B7" s="166"/>
      <c r="C7" s="166"/>
      <c r="D7" s="167"/>
      <c r="E7" s="203"/>
      <c r="F7" s="42" t="s">
        <v>70</v>
      </c>
      <c r="I7" s="43" t="s">
        <v>69</v>
      </c>
    </row>
    <row r="8" spans="1:9" ht="33.75" customHeight="1" x14ac:dyDescent="0.2">
      <c r="A8" s="146" t="s">
        <v>112</v>
      </c>
      <c r="B8" s="8">
        <f>IF($B$13&gt;=($B$10*0.55),$B$10*0.55,$B$13)+B9+B10+B14+B15+B16</f>
        <v>0</v>
      </c>
      <c r="C8" s="8">
        <f>C9</f>
        <v>0</v>
      </c>
      <c r="D8" s="34">
        <f>D9</f>
        <v>0</v>
      </c>
      <c r="E8" s="33"/>
      <c r="F8" s="33"/>
      <c r="G8" s="33"/>
    </row>
    <row r="9" spans="1:9" ht="33.75" x14ac:dyDescent="0.2">
      <c r="A9" s="44" t="s">
        <v>63</v>
      </c>
      <c r="B9" s="28"/>
      <c r="C9" s="204">
        <f>+D38*B8</f>
        <v>0</v>
      </c>
      <c r="D9" s="201">
        <f>B8-C8</f>
        <v>0</v>
      </c>
      <c r="E9" s="32"/>
      <c r="F9" s="207"/>
    </row>
    <row r="10" spans="1:9" ht="36" customHeight="1" x14ac:dyDescent="0.2">
      <c r="A10" s="44" t="s">
        <v>51</v>
      </c>
      <c r="B10" s="81">
        <f>SUM(B11:B12)</f>
        <v>0</v>
      </c>
      <c r="C10" s="205"/>
      <c r="D10" s="201"/>
      <c r="E10" s="32"/>
      <c r="F10" s="207"/>
      <c r="G10" s="86"/>
      <c r="I10" s="86"/>
    </row>
    <row r="11" spans="1:9" ht="36" customHeight="1" x14ac:dyDescent="0.2">
      <c r="A11" s="45" t="s">
        <v>79</v>
      </c>
      <c r="B11" s="28"/>
      <c r="C11" s="205"/>
      <c r="D11" s="201"/>
      <c r="E11" s="32"/>
      <c r="F11" s="207"/>
      <c r="G11" s="86"/>
    </row>
    <row r="12" spans="1:9" ht="36" customHeight="1" x14ac:dyDescent="0.2">
      <c r="A12" s="45" t="s">
        <v>80</v>
      </c>
      <c r="B12" s="28"/>
      <c r="C12" s="205"/>
      <c r="D12" s="201"/>
      <c r="E12" s="32"/>
      <c r="F12" s="207"/>
      <c r="G12" s="86"/>
    </row>
    <row r="13" spans="1:9" ht="67.5" x14ac:dyDescent="0.2">
      <c r="A13" s="44" t="s">
        <v>64</v>
      </c>
      <c r="B13" s="28"/>
      <c r="C13" s="205"/>
      <c r="D13" s="201"/>
      <c r="E13" s="32"/>
      <c r="F13" s="207"/>
    </row>
    <row r="14" spans="1:9" ht="33.75" x14ac:dyDescent="0.2">
      <c r="A14" s="44" t="s">
        <v>65</v>
      </c>
      <c r="B14" s="28"/>
      <c r="C14" s="205"/>
      <c r="D14" s="201"/>
      <c r="E14" s="33"/>
      <c r="F14" s="207"/>
    </row>
    <row r="15" spans="1:9" ht="45" x14ac:dyDescent="0.2">
      <c r="A15" s="44" t="s">
        <v>66</v>
      </c>
      <c r="B15" s="28"/>
      <c r="C15" s="205"/>
      <c r="D15" s="201"/>
      <c r="E15" s="32"/>
      <c r="F15" s="207"/>
    </row>
    <row r="16" spans="1:9" ht="34.5" thickBot="1" x14ac:dyDescent="0.25">
      <c r="A16" s="46" t="s">
        <v>61</v>
      </c>
      <c r="B16" s="31"/>
      <c r="C16" s="206"/>
      <c r="D16" s="202"/>
      <c r="E16" s="32"/>
      <c r="F16" s="207"/>
    </row>
    <row r="17" spans="1:8" x14ac:dyDescent="0.2">
      <c r="A17" s="47" t="s">
        <v>40</v>
      </c>
      <c r="B17" s="48"/>
      <c r="C17" s="48"/>
      <c r="D17" s="48"/>
      <c r="E17" s="48"/>
      <c r="F17" s="54"/>
      <c r="G17" s="38"/>
      <c r="H17" s="38"/>
    </row>
    <row r="18" spans="1:8" ht="13.5" x14ac:dyDescent="0.2">
      <c r="A18" s="49"/>
      <c r="B18" s="48"/>
      <c r="C18" s="48"/>
      <c r="D18" s="48"/>
      <c r="E18" s="48"/>
      <c r="F18" s="54"/>
      <c r="G18" s="38"/>
      <c r="H18" s="38"/>
    </row>
    <row r="19" spans="1:8" x14ac:dyDescent="0.2">
      <c r="A19" s="79"/>
      <c r="B19" s="51"/>
      <c r="C19" s="51"/>
      <c r="D19" s="69"/>
      <c r="E19" s="69"/>
      <c r="F19" s="54"/>
      <c r="G19" s="38"/>
      <c r="H19" s="38"/>
    </row>
    <row r="20" spans="1:8" s="89" customFormat="1" ht="13.5" thickBot="1" x14ac:dyDescent="0.25">
      <c r="A20" s="87"/>
      <c r="B20" s="88"/>
      <c r="C20" s="88"/>
      <c r="D20" s="88"/>
      <c r="E20" s="88"/>
      <c r="F20" s="38"/>
      <c r="G20" s="38"/>
      <c r="H20" s="38"/>
    </row>
    <row r="21" spans="1:8" s="89" customFormat="1" ht="13.5" thickBot="1" x14ac:dyDescent="0.25">
      <c r="A21" s="208" t="s">
        <v>55</v>
      </c>
      <c r="B21" s="209"/>
      <c r="C21" s="209"/>
      <c r="D21" s="210"/>
      <c r="E21" s="90"/>
    </row>
    <row r="22" spans="1:8" s="89" customFormat="1" ht="24" customHeight="1" thickBot="1" x14ac:dyDescent="0.25">
      <c r="A22" s="91"/>
      <c r="B22" s="92"/>
      <c r="C22" s="92"/>
      <c r="D22" s="92"/>
      <c r="E22" s="90"/>
    </row>
    <row r="23" spans="1:8" s="89" customFormat="1" ht="13.5" thickBot="1" x14ac:dyDescent="0.25">
      <c r="A23" s="93" t="s">
        <v>20</v>
      </c>
      <c r="B23" s="94"/>
      <c r="C23" s="230"/>
      <c r="D23" s="231"/>
      <c r="E23" s="90"/>
    </row>
    <row r="24" spans="1:8" s="89" customFormat="1" ht="13.5" thickBot="1" x14ac:dyDescent="0.25">
      <c r="A24" s="219" t="s">
        <v>21</v>
      </c>
      <c r="B24" s="220"/>
      <c r="C24" s="95" t="s">
        <v>26</v>
      </c>
      <c r="D24" s="96" t="s">
        <v>22</v>
      </c>
      <c r="E24" s="90"/>
    </row>
    <row r="25" spans="1:8" s="89" customFormat="1" x14ac:dyDescent="0.2">
      <c r="A25" s="213" t="s">
        <v>23</v>
      </c>
      <c r="B25" s="214"/>
      <c r="C25" s="97"/>
      <c r="D25" s="1">
        <f>IF(C23=0,0,C25/$C$23)</f>
        <v>0</v>
      </c>
      <c r="E25" s="90"/>
    </row>
    <row r="26" spans="1:8" s="89" customFormat="1" x14ac:dyDescent="0.2">
      <c r="A26" s="221" t="s">
        <v>24</v>
      </c>
      <c r="B26" s="222"/>
      <c r="C26" s="98"/>
      <c r="D26" s="1">
        <f>IF(C23=0,0,C26/$C$23)</f>
        <v>0</v>
      </c>
      <c r="E26" s="90"/>
    </row>
    <row r="27" spans="1:8" s="89" customFormat="1" ht="13.5" thickBot="1" x14ac:dyDescent="0.25">
      <c r="A27" s="223" t="s">
        <v>25</v>
      </c>
      <c r="B27" s="224"/>
      <c r="C27" s="2">
        <f>SUM(C25:C26)</f>
        <v>0</v>
      </c>
      <c r="D27" s="3">
        <f>SUM(D25:D26)</f>
        <v>0</v>
      </c>
      <c r="E27" s="90"/>
    </row>
    <row r="28" spans="1:8" s="89" customFormat="1" x14ac:dyDescent="0.2">
      <c r="A28" s="87"/>
      <c r="B28" s="88"/>
      <c r="C28" s="88"/>
      <c r="D28" s="88"/>
      <c r="E28" s="90"/>
    </row>
    <row r="29" spans="1:8" s="89" customFormat="1" ht="13.5" thickBot="1" x14ac:dyDescent="0.25">
      <c r="A29" s="87"/>
      <c r="B29" s="88"/>
      <c r="C29" s="88"/>
      <c r="D29" s="88"/>
      <c r="E29" s="90"/>
    </row>
    <row r="30" spans="1:8" s="89" customFormat="1" ht="13.5" thickBot="1" x14ac:dyDescent="0.25">
      <c r="A30" s="225" t="s">
        <v>12</v>
      </c>
      <c r="B30" s="226"/>
      <c r="C30" s="226"/>
      <c r="D30" s="227"/>
      <c r="E30" s="90"/>
    </row>
    <row r="31" spans="1:8" s="89" customFormat="1" x14ac:dyDescent="0.2">
      <c r="A31" s="99" t="s">
        <v>13</v>
      </c>
      <c r="B31" s="100"/>
      <c r="C31" s="100"/>
      <c r="D31" s="101"/>
      <c r="E31" s="90"/>
    </row>
    <row r="32" spans="1:8" s="89" customFormat="1" x14ac:dyDescent="0.2">
      <c r="A32" s="102" t="s">
        <v>14</v>
      </c>
      <c r="B32" s="103"/>
      <c r="C32" s="228"/>
      <c r="D32" s="229"/>
      <c r="E32" s="90"/>
    </row>
    <row r="33" spans="1:8" s="89" customFormat="1" ht="13.5" thickBot="1" x14ac:dyDescent="0.25">
      <c r="A33" s="104" t="s">
        <v>15</v>
      </c>
      <c r="B33" s="105"/>
      <c r="C33" s="211"/>
      <c r="D33" s="212"/>
      <c r="E33" s="90"/>
    </row>
    <row r="34" spans="1:8" s="89" customFormat="1" ht="13.5" thickBot="1" x14ac:dyDescent="0.25">
      <c r="A34" s="87"/>
      <c r="B34" s="88"/>
      <c r="C34" s="88"/>
      <c r="D34" s="106"/>
      <c r="E34" s="90"/>
    </row>
    <row r="35" spans="1:8" s="89" customFormat="1" ht="13.5" thickBot="1" x14ac:dyDescent="0.25">
      <c r="A35" s="93"/>
      <c r="B35" s="94"/>
      <c r="C35" s="95" t="s">
        <v>19</v>
      </c>
      <c r="D35" s="96" t="s">
        <v>16</v>
      </c>
      <c r="E35" s="90"/>
    </row>
    <row r="36" spans="1:8" s="89" customFormat="1" x14ac:dyDescent="0.2">
      <c r="A36" s="213" t="s">
        <v>17</v>
      </c>
      <c r="B36" s="214"/>
      <c r="C36" s="4">
        <f>C25</f>
        <v>0</v>
      </c>
      <c r="D36" s="5">
        <f>IF(C23=0,0,C36/$C$23)</f>
        <v>0</v>
      </c>
      <c r="E36" s="90"/>
    </row>
    <row r="37" spans="1:8" s="89" customFormat="1" x14ac:dyDescent="0.2">
      <c r="A37" s="215"/>
      <c r="B37" s="216"/>
      <c r="C37" s="6">
        <f>IF(C32=0,0,C26*(1+((1/(1+D40/100))^C32-(1/(1+D40/100))^C33)/(D40/100*(C32-C33))))</f>
        <v>0</v>
      </c>
      <c r="D37" s="7">
        <f>IF(C23=0,0,C37/$C$23)</f>
        <v>0</v>
      </c>
      <c r="E37" s="90"/>
    </row>
    <row r="38" spans="1:8" s="89" customFormat="1" ht="13.5" thickBot="1" x14ac:dyDescent="0.25">
      <c r="A38" s="107" t="s">
        <v>18</v>
      </c>
      <c r="B38" s="108"/>
      <c r="C38" s="2">
        <f>SUM(C36:C37)</f>
        <v>0</v>
      </c>
      <c r="D38" s="14">
        <f>SUM(D36:D37)</f>
        <v>0</v>
      </c>
      <c r="E38" s="90"/>
    </row>
    <row r="39" spans="1:8" s="89" customFormat="1" ht="13.5" thickBot="1" x14ac:dyDescent="0.25">
      <c r="A39" s="109"/>
      <c r="B39" s="109"/>
      <c r="C39" s="110"/>
      <c r="D39" s="111"/>
      <c r="E39" s="38"/>
      <c r="F39" s="38"/>
      <c r="G39" s="38"/>
      <c r="H39" s="38"/>
    </row>
    <row r="40" spans="1:8" s="89" customFormat="1" ht="12.75" customHeight="1" thickBot="1" x14ac:dyDescent="0.25">
      <c r="A40" s="217" t="s">
        <v>56</v>
      </c>
      <c r="B40" s="217"/>
      <c r="C40" s="218"/>
      <c r="D40" s="153"/>
      <c r="E40" s="38"/>
      <c r="F40" s="38"/>
      <c r="G40" s="38"/>
      <c r="H40" s="38"/>
    </row>
    <row r="41" spans="1:8" s="89" customFormat="1" x14ac:dyDescent="0.2">
      <c r="A41" s="88"/>
      <c r="B41" s="88"/>
      <c r="C41" s="88"/>
      <c r="D41" s="88"/>
      <c r="E41" s="88"/>
      <c r="F41" s="38"/>
      <c r="G41" s="38"/>
      <c r="H41" s="38"/>
    </row>
    <row r="42" spans="1:8" s="89" customFormat="1" ht="24" customHeight="1" x14ac:dyDescent="0.2">
      <c r="A42" s="91"/>
      <c r="B42" s="92"/>
      <c r="C42" s="92"/>
      <c r="D42" s="92"/>
      <c r="E42" s="38"/>
    </row>
    <row r="43" spans="1:8" x14ac:dyDescent="0.2">
      <c r="A43" s="88"/>
      <c r="B43" s="88"/>
      <c r="C43" s="88"/>
      <c r="D43" s="88"/>
    </row>
  </sheetData>
  <sheetProtection sheet="1" formatCells="0" formatColumns="0" formatRows="0" insertColumns="0" insertRows="0" insertHyperlinks="0" deleteColumns="0" deleteRows="0" sort="0" autoFilter="0" pivotTables="0"/>
  <mergeCells count="20">
    <mergeCell ref="C33:D33"/>
    <mergeCell ref="A1:D2"/>
    <mergeCell ref="A36:B37"/>
    <mergeCell ref="A40:C40"/>
    <mergeCell ref="A24:B24"/>
    <mergeCell ref="A25:B25"/>
    <mergeCell ref="A26:B26"/>
    <mergeCell ref="A27:B27"/>
    <mergeCell ref="A30:D30"/>
    <mergeCell ref="C32:D32"/>
    <mergeCell ref="C23:D23"/>
    <mergeCell ref="A6:A7"/>
    <mergeCell ref="B6:B7"/>
    <mergeCell ref="C6:C7"/>
    <mergeCell ref="D6:D7"/>
    <mergeCell ref="E6:E7"/>
    <mergeCell ref="C9:C16"/>
    <mergeCell ref="D9:D16"/>
    <mergeCell ref="F9:F16"/>
    <mergeCell ref="A21:D21"/>
  </mergeCells>
  <dataValidations count="5">
    <dataValidation type="decimal" allowBlank="1" showInputMessage="1" showErrorMessage="1" error=" Máximo - 8 anos" sqref="C32">
      <formula1>0</formula1>
      <formula2>8</formula2>
    </dataValidation>
    <dataValidation operator="lessThan" allowBlank="1" showInputMessage="1" showErrorMessage="1" sqref="C33"/>
    <dataValidation errorStyle="information" operator="lessThanOrEqual" allowBlank="1" showInputMessage="1" showErrorMessage="1" error="Ultrapassou o limite máximo do apoio a fundo perdido" sqref="C25"/>
    <dataValidation operator="lessThanOrEqual" allowBlank="1" showInputMessage="1" showErrorMessage="1" error="Ultrapassou o valor das despesas elegíveis" sqref="C26"/>
    <dataValidation type="list" allowBlank="1" showInputMessage="1" showErrorMessage="1" sqref="I7">
      <formula1>"Sim,Não"</formula1>
    </dataValidation>
  </dataValidations>
  <pageMargins left="0.39" right="0.17" top="0.35" bottom="0.45" header="0.19" footer="0.3"/>
  <pageSetup paperSize="9" scale="60" fitToHeight="2" orientation="portrait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showGridLines="0" zoomScaleNormal="100" workbookViewId="0">
      <selection activeCell="A3" sqref="A3"/>
    </sheetView>
  </sheetViews>
  <sheetFormatPr defaultColWidth="9.140625" defaultRowHeight="12.75" x14ac:dyDescent="0.2"/>
  <cols>
    <col min="1" max="1" width="34.7109375" style="37" customWidth="1"/>
    <col min="2" max="2" width="20" style="37" customWidth="1"/>
    <col min="3" max="4" width="18.5703125" style="37" customWidth="1"/>
    <col min="5" max="5" width="11.42578125" style="37" customWidth="1"/>
    <col min="6" max="6" width="9" style="37" customWidth="1"/>
    <col min="7" max="7" width="18.5703125" style="37" customWidth="1"/>
    <col min="8" max="8" width="18.42578125" style="37" customWidth="1"/>
    <col min="9" max="9" width="10.140625" style="37" bestFit="1" customWidth="1"/>
    <col min="10" max="16384" width="9.140625" style="37"/>
  </cols>
  <sheetData>
    <row r="1" spans="1:9" ht="18" customHeight="1" x14ac:dyDescent="0.25">
      <c r="A1" s="168" t="s">
        <v>115</v>
      </c>
      <c r="B1" s="168"/>
      <c r="C1" s="168"/>
      <c r="D1" s="168"/>
      <c r="E1" s="122"/>
      <c r="F1" s="122"/>
      <c r="G1" s="122"/>
      <c r="H1" s="122"/>
    </row>
    <row r="2" spans="1:9" ht="18" customHeight="1" x14ac:dyDescent="0.25">
      <c r="A2" s="168"/>
      <c r="B2" s="168"/>
      <c r="C2" s="168"/>
      <c r="D2" s="168"/>
      <c r="E2" s="122"/>
      <c r="F2" s="122"/>
      <c r="G2" s="122"/>
      <c r="H2" s="122"/>
    </row>
    <row r="3" spans="1:9" ht="18" customHeight="1" x14ac:dyDescent="0.25">
      <c r="A3" s="36" t="s">
        <v>116</v>
      </c>
      <c r="B3" s="38"/>
      <c r="C3" s="38"/>
      <c r="D3" s="36"/>
      <c r="E3" s="36"/>
      <c r="F3" s="36"/>
      <c r="G3" s="36"/>
      <c r="H3" s="36"/>
    </row>
    <row r="4" spans="1:9" ht="15" customHeight="1" thickBot="1" x14ac:dyDescent="0.35">
      <c r="A4" s="39"/>
      <c r="B4" s="38"/>
      <c r="C4" s="38"/>
      <c r="D4" s="38"/>
      <c r="E4" s="38"/>
      <c r="F4" s="38"/>
      <c r="G4" s="38"/>
      <c r="H4" s="38"/>
    </row>
    <row r="5" spans="1:9" ht="13.5" thickBot="1" x14ac:dyDescent="0.25">
      <c r="A5" s="40" t="s">
        <v>8</v>
      </c>
      <c r="B5" s="41" t="s">
        <v>0</v>
      </c>
      <c r="C5" s="53" t="s">
        <v>1</v>
      </c>
      <c r="D5" s="41" t="s">
        <v>2</v>
      </c>
      <c r="E5" s="85"/>
      <c r="F5" s="85"/>
      <c r="G5" s="85"/>
    </row>
    <row r="6" spans="1:9" ht="12.75" customHeight="1" thickBot="1" x14ac:dyDescent="0.25">
      <c r="A6" s="178" t="s">
        <v>41</v>
      </c>
      <c r="B6" s="165" t="s">
        <v>58</v>
      </c>
      <c r="C6" s="165" t="s">
        <v>27</v>
      </c>
      <c r="D6" s="167" t="s">
        <v>67</v>
      </c>
      <c r="E6" s="203"/>
      <c r="F6" s="42"/>
    </row>
    <row r="7" spans="1:9" ht="28.5" customHeight="1" thickBot="1" x14ac:dyDescent="0.25">
      <c r="A7" s="179"/>
      <c r="B7" s="166"/>
      <c r="C7" s="166"/>
      <c r="D7" s="167"/>
      <c r="E7" s="203"/>
      <c r="F7" s="42" t="s">
        <v>70</v>
      </c>
      <c r="I7" s="43" t="s">
        <v>69</v>
      </c>
    </row>
    <row r="8" spans="1:9" ht="33.75" customHeight="1" x14ac:dyDescent="0.2">
      <c r="A8" s="146" t="s">
        <v>112</v>
      </c>
      <c r="B8" s="8">
        <f>IF($B$13&gt;=($B$10*0.55),$B$10*0.55,$B$13)+B9+B10+B14+B15+B16</f>
        <v>0</v>
      </c>
      <c r="C8" s="8">
        <f>C9</f>
        <v>0</v>
      </c>
      <c r="D8" s="34">
        <f>D9</f>
        <v>0</v>
      </c>
      <c r="E8" s="33"/>
      <c r="F8" s="33"/>
      <c r="G8" s="33"/>
    </row>
    <row r="9" spans="1:9" ht="33.75" x14ac:dyDescent="0.2">
      <c r="A9" s="44" t="s">
        <v>63</v>
      </c>
      <c r="B9" s="28"/>
      <c r="C9" s="204">
        <f>+D38*B8</f>
        <v>0</v>
      </c>
      <c r="D9" s="201">
        <f>B8-C8</f>
        <v>0</v>
      </c>
      <c r="E9" s="32"/>
      <c r="F9" s="207"/>
    </row>
    <row r="10" spans="1:9" ht="36" customHeight="1" x14ac:dyDescent="0.2">
      <c r="A10" s="44" t="s">
        <v>51</v>
      </c>
      <c r="B10" s="81">
        <f>SUM(B11:B12)</f>
        <v>0</v>
      </c>
      <c r="C10" s="205"/>
      <c r="D10" s="201"/>
      <c r="E10" s="32"/>
      <c r="F10" s="207"/>
      <c r="I10" s="86"/>
    </row>
    <row r="11" spans="1:9" ht="36" customHeight="1" x14ac:dyDescent="0.2">
      <c r="A11" s="45" t="s">
        <v>79</v>
      </c>
      <c r="B11" s="28"/>
      <c r="C11" s="205"/>
      <c r="D11" s="201"/>
      <c r="E11" s="32"/>
      <c r="F11" s="207"/>
    </row>
    <row r="12" spans="1:9" ht="36" customHeight="1" x14ac:dyDescent="0.2">
      <c r="A12" s="45" t="s">
        <v>80</v>
      </c>
      <c r="B12" s="28"/>
      <c r="C12" s="205"/>
      <c r="D12" s="201"/>
      <c r="E12" s="32"/>
      <c r="F12" s="207"/>
    </row>
    <row r="13" spans="1:9" ht="67.5" x14ac:dyDescent="0.2">
      <c r="A13" s="44" t="s">
        <v>64</v>
      </c>
      <c r="B13" s="28"/>
      <c r="C13" s="205"/>
      <c r="D13" s="201"/>
      <c r="E13" s="32"/>
      <c r="F13" s="207"/>
    </row>
    <row r="14" spans="1:9" ht="33.75" x14ac:dyDescent="0.2">
      <c r="A14" s="44" t="s">
        <v>65</v>
      </c>
      <c r="B14" s="28"/>
      <c r="C14" s="205"/>
      <c r="D14" s="201"/>
      <c r="E14" s="33"/>
      <c r="F14" s="207"/>
    </row>
    <row r="15" spans="1:9" ht="45" x14ac:dyDescent="0.2">
      <c r="A15" s="44" t="s">
        <v>66</v>
      </c>
      <c r="B15" s="28"/>
      <c r="C15" s="205"/>
      <c r="D15" s="201"/>
      <c r="E15" s="32"/>
      <c r="F15" s="207"/>
    </row>
    <row r="16" spans="1:9" ht="34.5" thickBot="1" x14ac:dyDescent="0.25">
      <c r="A16" s="46" t="s">
        <v>61</v>
      </c>
      <c r="B16" s="31"/>
      <c r="C16" s="206"/>
      <c r="D16" s="202"/>
      <c r="E16" s="32"/>
      <c r="F16" s="207"/>
    </row>
    <row r="17" spans="1:8" x14ac:dyDescent="0.2">
      <c r="A17" s="47" t="s">
        <v>40</v>
      </c>
      <c r="B17" s="48"/>
      <c r="C17" s="48"/>
      <c r="D17" s="48"/>
      <c r="E17" s="48"/>
      <c r="F17" s="54"/>
      <c r="G17" s="38"/>
      <c r="H17" s="38"/>
    </row>
    <row r="18" spans="1:8" ht="13.5" x14ac:dyDescent="0.2">
      <c r="A18" s="49"/>
      <c r="B18" s="48"/>
      <c r="C18" s="48"/>
      <c r="D18" s="48"/>
      <c r="E18" s="48"/>
      <c r="F18" s="54"/>
      <c r="G18" s="38"/>
      <c r="H18" s="38"/>
    </row>
    <row r="19" spans="1:8" x14ac:dyDescent="0.2">
      <c r="A19" s="79"/>
      <c r="B19" s="51"/>
      <c r="C19" s="51"/>
      <c r="D19" s="69"/>
      <c r="E19" s="69"/>
      <c r="F19" s="54"/>
      <c r="G19" s="38"/>
      <c r="H19" s="38"/>
    </row>
    <row r="20" spans="1:8" s="89" customFormat="1" ht="13.5" thickBot="1" x14ac:dyDescent="0.25">
      <c r="A20" s="87"/>
      <c r="B20" s="88"/>
      <c r="C20" s="88"/>
      <c r="D20" s="88"/>
      <c r="E20" s="88"/>
      <c r="F20" s="38"/>
      <c r="G20" s="38"/>
      <c r="H20" s="38"/>
    </row>
    <row r="21" spans="1:8" s="89" customFormat="1" ht="13.5" thickBot="1" x14ac:dyDescent="0.25">
      <c r="A21" s="208" t="s">
        <v>88</v>
      </c>
      <c r="B21" s="209"/>
      <c r="C21" s="209"/>
      <c r="D21" s="210"/>
      <c r="E21" s="90"/>
    </row>
    <row r="22" spans="1:8" s="89" customFormat="1" ht="24" customHeight="1" thickBot="1" x14ac:dyDescent="0.25">
      <c r="A22" s="91"/>
      <c r="B22" s="92"/>
      <c r="C22" s="92"/>
      <c r="D22" s="92"/>
      <c r="E22" s="90"/>
    </row>
    <row r="23" spans="1:8" s="89" customFormat="1" ht="13.5" thickBot="1" x14ac:dyDescent="0.25">
      <c r="A23" s="93" t="s">
        <v>20</v>
      </c>
      <c r="B23" s="94"/>
      <c r="C23" s="230"/>
      <c r="D23" s="231"/>
      <c r="E23" s="90"/>
    </row>
    <row r="24" spans="1:8" s="89" customFormat="1" ht="13.5" thickBot="1" x14ac:dyDescent="0.25">
      <c r="A24" s="219" t="s">
        <v>21</v>
      </c>
      <c r="B24" s="220"/>
      <c r="C24" s="95" t="s">
        <v>26</v>
      </c>
      <c r="D24" s="96" t="s">
        <v>22</v>
      </c>
      <c r="E24" s="90"/>
    </row>
    <row r="25" spans="1:8" s="89" customFormat="1" x14ac:dyDescent="0.2">
      <c r="A25" s="213" t="s">
        <v>23</v>
      </c>
      <c r="B25" s="214"/>
      <c r="C25" s="97"/>
      <c r="D25" s="1">
        <f>IF(C23=0,0,C25/$C$23)</f>
        <v>0</v>
      </c>
      <c r="E25" s="90"/>
    </row>
    <row r="26" spans="1:8" s="89" customFormat="1" x14ac:dyDescent="0.2">
      <c r="A26" s="221" t="s">
        <v>24</v>
      </c>
      <c r="B26" s="222"/>
      <c r="C26" s="98"/>
      <c r="D26" s="1">
        <f>IF(C23=0,0,C26/$C$23)</f>
        <v>0</v>
      </c>
      <c r="E26" s="90"/>
    </row>
    <row r="27" spans="1:8" s="89" customFormat="1" ht="13.5" thickBot="1" x14ac:dyDescent="0.25">
      <c r="A27" s="223" t="s">
        <v>25</v>
      </c>
      <c r="B27" s="224"/>
      <c r="C27" s="2">
        <f>SUM(C25:C26)</f>
        <v>0</v>
      </c>
      <c r="D27" s="3">
        <f>SUM(D25:D26)</f>
        <v>0</v>
      </c>
      <c r="E27" s="90"/>
    </row>
    <row r="28" spans="1:8" s="89" customFormat="1" x14ac:dyDescent="0.2">
      <c r="A28" s="87"/>
      <c r="B28" s="88"/>
      <c r="C28" s="88"/>
      <c r="D28" s="88"/>
      <c r="E28" s="90"/>
    </row>
    <row r="29" spans="1:8" s="89" customFormat="1" ht="13.5" thickBot="1" x14ac:dyDescent="0.25">
      <c r="A29" s="87"/>
      <c r="B29" s="88"/>
      <c r="C29" s="88"/>
      <c r="D29" s="88"/>
      <c r="E29" s="90"/>
    </row>
    <row r="30" spans="1:8" s="89" customFormat="1" ht="13.5" thickBot="1" x14ac:dyDescent="0.25">
      <c r="A30" s="225" t="s">
        <v>12</v>
      </c>
      <c r="B30" s="226"/>
      <c r="C30" s="226"/>
      <c r="D30" s="227"/>
      <c r="E30" s="90"/>
    </row>
    <row r="31" spans="1:8" s="89" customFormat="1" x14ac:dyDescent="0.2">
      <c r="A31" s="99" t="s">
        <v>13</v>
      </c>
      <c r="B31" s="100"/>
      <c r="C31" s="100"/>
      <c r="D31" s="101"/>
      <c r="E31" s="90"/>
    </row>
    <row r="32" spans="1:8" s="89" customFormat="1" x14ac:dyDescent="0.2">
      <c r="A32" s="102" t="s">
        <v>14</v>
      </c>
      <c r="B32" s="103"/>
      <c r="C32" s="228"/>
      <c r="D32" s="229"/>
      <c r="E32" s="90"/>
    </row>
    <row r="33" spans="1:8" s="89" customFormat="1" ht="13.5" thickBot="1" x14ac:dyDescent="0.25">
      <c r="A33" s="104" t="s">
        <v>15</v>
      </c>
      <c r="B33" s="105"/>
      <c r="C33" s="211"/>
      <c r="D33" s="212"/>
      <c r="E33" s="90"/>
    </row>
    <row r="34" spans="1:8" s="89" customFormat="1" ht="13.5" thickBot="1" x14ac:dyDescent="0.25">
      <c r="A34" s="87"/>
      <c r="B34" s="88"/>
      <c r="C34" s="88"/>
      <c r="D34" s="106"/>
      <c r="E34" s="90"/>
    </row>
    <row r="35" spans="1:8" s="89" customFormat="1" ht="13.5" thickBot="1" x14ac:dyDescent="0.25">
      <c r="A35" s="93"/>
      <c r="B35" s="94"/>
      <c r="C35" s="95" t="s">
        <v>19</v>
      </c>
      <c r="D35" s="96" t="s">
        <v>16</v>
      </c>
      <c r="E35" s="90"/>
    </row>
    <row r="36" spans="1:8" s="89" customFormat="1" x14ac:dyDescent="0.2">
      <c r="A36" s="213" t="s">
        <v>17</v>
      </c>
      <c r="B36" s="214"/>
      <c r="C36" s="4">
        <f>C25</f>
        <v>0</v>
      </c>
      <c r="D36" s="5">
        <f>IF(C23=0,0,C36/$C$23)</f>
        <v>0</v>
      </c>
      <c r="E36" s="90"/>
    </row>
    <row r="37" spans="1:8" s="89" customFormat="1" x14ac:dyDescent="0.2">
      <c r="A37" s="215"/>
      <c r="B37" s="216"/>
      <c r="C37" s="6">
        <f>IF(C32=0,0,C26*(1+((1/(1+D40/100))^C32-(1/(1+D40/100))^C33)/(D40/100*(C32-C33))))</f>
        <v>0</v>
      </c>
      <c r="D37" s="7">
        <f>IF(C23=0,0,C37/$C$23)</f>
        <v>0</v>
      </c>
      <c r="E37" s="90"/>
    </row>
    <row r="38" spans="1:8" s="89" customFormat="1" ht="13.5" thickBot="1" x14ac:dyDescent="0.25">
      <c r="A38" s="107" t="s">
        <v>18</v>
      </c>
      <c r="B38" s="108"/>
      <c r="C38" s="2">
        <f>SUM(C36:C37)</f>
        <v>0</v>
      </c>
      <c r="D38" s="14">
        <f>SUM(D36:D37)</f>
        <v>0</v>
      </c>
      <c r="E38" s="90"/>
    </row>
    <row r="39" spans="1:8" s="89" customFormat="1" ht="13.5" thickBot="1" x14ac:dyDescent="0.25">
      <c r="A39" s="109"/>
      <c r="B39" s="109"/>
      <c r="C39" s="110"/>
      <c r="D39" s="111"/>
      <c r="E39" s="38"/>
      <c r="F39" s="38"/>
      <c r="G39" s="38"/>
      <c r="H39" s="38"/>
    </row>
    <row r="40" spans="1:8" s="89" customFormat="1" ht="12.75" customHeight="1" thickBot="1" x14ac:dyDescent="0.25">
      <c r="A40" s="217" t="s">
        <v>56</v>
      </c>
      <c r="B40" s="217"/>
      <c r="C40" s="218"/>
      <c r="D40" s="153"/>
      <c r="E40" s="38"/>
      <c r="F40" s="38"/>
      <c r="G40" s="38"/>
      <c r="H40" s="38"/>
    </row>
    <row r="41" spans="1:8" s="89" customFormat="1" x14ac:dyDescent="0.2">
      <c r="A41" s="88"/>
      <c r="B41" s="88"/>
      <c r="C41" s="88"/>
      <c r="D41" s="88"/>
      <c r="E41" s="88"/>
      <c r="F41" s="38"/>
      <c r="G41" s="38"/>
      <c r="H41" s="38"/>
    </row>
    <row r="42" spans="1:8" s="89" customFormat="1" ht="24" customHeight="1" x14ac:dyDescent="0.2">
      <c r="A42" s="91"/>
      <c r="B42" s="92"/>
      <c r="C42" s="92"/>
      <c r="D42" s="92"/>
      <c r="E42" s="38"/>
    </row>
    <row r="43" spans="1:8" x14ac:dyDescent="0.2">
      <c r="A43" s="88"/>
      <c r="B43" s="88"/>
      <c r="C43" s="88"/>
      <c r="D43" s="88"/>
    </row>
  </sheetData>
  <sheetProtection sheet="1" formatCells="0" formatColumns="0" formatRows="0" insertColumns="0" insertRows="0" insertHyperlinks="0" deleteColumns="0" deleteRows="0" sort="0" autoFilter="0" pivotTables="0"/>
  <mergeCells count="20">
    <mergeCell ref="E6:E7"/>
    <mergeCell ref="A24:B24"/>
    <mergeCell ref="A1:D2"/>
    <mergeCell ref="A6:A7"/>
    <mergeCell ref="B6:B7"/>
    <mergeCell ref="C6:C7"/>
    <mergeCell ref="D6:D7"/>
    <mergeCell ref="C9:C16"/>
    <mergeCell ref="D9:D16"/>
    <mergeCell ref="F9:F16"/>
    <mergeCell ref="A21:D21"/>
    <mergeCell ref="C23:D23"/>
    <mergeCell ref="A36:B37"/>
    <mergeCell ref="A40:C40"/>
    <mergeCell ref="A25:B25"/>
    <mergeCell ref="A26:B26"/>
    <mergeCell ref="A27:B27"/>
    <mergeCell ref="A30:D30"/>
    <mergeCell ref="C32:D32"/>
    <mergeCell ref="C33:D33"/>
  </mergeCells>
  <dataValidations count="5">
    <dataValidation type="list" allowBlank="1" showInputMessage="1" showErrorMessage="1" sqref="I7">
      <formula1>"Sim,Não"</formula1>
    </dataValidation>
    <dataValidation operator="lessThanOrEqual" allowBlank="1" showInputMessage="1" showErrorMessage="1" error="Ultrapassou o valor das despesas elegíveis" sqref="C26"/>
    <dataValidation errorStyle="information" operator="lessThanOrEqual" allowBlank="1" showInputMessage="1" showErrorMessage="1" error="Ultrapassou o limite máximo do apoio a fundo perdido" sqref="C25"/>
    <dataValidation operator="lessThan" allowBlank="1" showInputMessage="1" showErrorMessage="1" sqref="C33"/>
    <dataValidation type="decimal" allowBlank="1" showInputMessage="1" showErrorMessage="1" error=" Máximo - 8 anos" sqref="C32">
      <formula1>0</formula1>
      <formula2>8</formula2>
    </dataValidation>
  </dataValidations>
  <pageMargins left="0.39" right="0.17" top="0.35" bottom="0.45" header="0.19" footer="0.3"/>
  <pageSetup paperSize="9" scale="60" fitToHeight="2" orientation="portrait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showGridLines="0" zoomScaleNormal="100" workbookViewId="0">
      <selection activeCell="A3" sqref="A3"/>
    </sheetView>
  </sheetViews>
  <sheetFormatPr defaultColWidth="9.140625" defaultRowHeight="12.75" x14ac:dyDescent="0.2"/>
  <cols>
    <col min="1" max="1" width="34.7109375" style="37" customWidth="1"/>
    <col min="2" max="2" width="20" style="37" customWidth="1"/>
    <col min="3" max="4" width="18.5703125" style="37" customWidth="1"/>
    <col min="5" max="5" width="11.42578125" style="37" customWidth="1"/>
    <col min="6" max="6" width="8.140625" style="37" customWidth="1"/>
    <col min="7" max="7" width="18.5703125" style="37" customWidth="1"/>
    <col min="8" max="8" width="18.42578125" style="37" customWidth="1"/>
    <col min="9" max="9" width="10.140625" style="37" bestFit="1" customWidth="1"/>
    <col min="10" max="16384" width="9.140625" style="37"/>
  </cols>
  <sheetData>
    <row r="1" spans="1:9" ht="18" customHeight="1" x14ac:dyDescent="0.25">
      <c r="A1" s="168" t="s">
        <v>115</v>
      </c>
      <c r="B1" s="168"/>
      <c r="C1" s="168"/>
      <c r="D1" s="168"/>
      <c r="E1" s="122"/>
      <c r="F1" s="122"/>
      <c r="G1" s="122"/>
      <c r="H1" s="122"/>
    </row>
    <row r="2" spans="1:9" ht="18" customHeight="1" x14ac:dyDescent="0.25">
      <c r="A2" s="168"/>
      <c r="B2" s="168"/>
      <c r="C2" s="168"/>
      <c r="D2" s="168"/>
      <c r="E2" s="122"/>
      <c r="F2" s="122"/>
      <c r="G2" s="122"/>
      <c r="H2" s="122"/>
    </row>
    <row r="3" spans="1:9" ht="18" customHeight="1" x14ac:dyDescent="0.25">
      <c r="A3" s="36"/>
      <c r="B3" s="38"/>
      <c r="C3" s="38"/>
      <c r="D3" s="36"/>
      <c r="E3" s="36"/>
      <c r="F3" s="36"/>
      <c r="G3" s="36"/>
      <c r="H3" s="36"/>
    </row>
    <row r="4" spans="1:9" ht="15" customHeight="1" thickBot="1" x14ac:dyDescent="0.35">
      <c r="A4" s="39"/>
      <c r="B4" s="38"/>
      <c r="C4" s="38"/>
      <c r="D4" s="38"/>
      <c r="E4" s="38"/>
      <c r="F4" s="38"/>
      <c r="G4" s="38"/>
      <c r="H4" s="38"/>
    </row>
    <row r="5" spans="1:9" ht="13.5" thickBot="1" x14ac:dyDescent="0.25">
      <c r="A5" s="40" t="s">
        <v>8</v>
      </c>
      <c r="B5" s="41" t="s">
        <v>0</v>
      </c>
      <c r="C5" s="53" t="s">
        <v>1</v>
      </c>
      <c r="D5" s="41" t="s">
        <v>2</v>
      </c>
      <c r="E5" s="85"/>
      <c r="F5" s="85"/>
      <c r="G5" s="85"/>
    </row>
    <row r="6" spans="1:9" ht="12.75" customHeight="1" thickBot="1" x14ac:dyDescent="0.25">
      <c r="A6" s="178" t="s">
        <v>41</v>
      </c>
      <c r="B6" s="165" t="s">
        <v>59</v>
      </c>
      <c r="C6" s="165" t="s">
        <v>27</v>
      </c>
      <c r="D6" s="167" t="s">
        <v>67</v>
      </c>
      <c r="E6" s="203"/>
      <c r="F6" s="42"/>
    </row>
    <row r="7" spans="1:9" ht="28.5" customHeight="1" thickBot="1" x14ac:dyDescent="0.25">
      <c r="A7" s="179"/>
      <c r="B7" s="166"/>
      <c r="C7" s="166"/>
      <c r="D7" s="167"/>
      <c r="E7" s="203"/>
      <c r="F7" s="42" t="s">
        <v>70</v>
      </c>
      <c r="I7" s="43" t="s">
        <v>69</v>
      </c>
    </row>
    <row r="8" spans="1:9" ht="33.75" customHeight="1" x14ac:dyDescent="0.2">
      <c r="A8" s="146" t="s">
        <v>112</v>
      </c>
      <c r="B8" s="8">
        <f>IF($B$13&gt;=($B$10*0.55),$B$10*0.55,$B$13)+B9+B10+B14+B15+B16</f>
        <v>0</v>
      </c>
      <c r="C8" s="8">
        <f>C9</f>
        <v>0</v>
      </c>
      <c r="D8" s="34">
        <f>D9</f>
        <v>0</v>
      </c>
      <c r="E8" s="33"/>
      <c r="F8" s="33"/>
      <c r="G8" s="33"/>
    </row>
    <row r="9" spans="1:9" ht="33.75" x14ac:dyDescent="0.2">
      <c r="A9" s="44" t="s">
        <v>63</v>
      </c>
      <c r="B9" s="28"/>
      <c r="C9" s="204">
        <f>+D38*B8</f>
        <v>0</v>
      </c>
      <c r="D9" s="201">
        <f>B8-C8</f>
        <v>0</v>
      </c>
      <c r="E9" s="32"/>
      <c r="F9" s="207"/>
    </row>
    <row r="10" spans="1:9" ht="36" customHeight="1" x14ac:dyDescent="0.2">
      <c r="A10" s="44" t="s">
        <v>51</v>
      </c>
      <c r="B10" s="81">
        <f>SUM(B11:B12)</f>
        <v>0</v>
      </c>
      <c r="C10" s="205"/>
      <c r="D10" s="201"/>
      <c r="E10" s="32"/>
      <c r="F10" s="207"/>
      <c r="I10" s="86"/>
    </row>
    <row r="11" spans="1:9" ht="36" customHeight="1" x14ac:dyDescent="0.2">
      <c r="A11" s="45" t="s">
        <v>79</v>
      </c>
      <c r="B11" s="28"/>
      <c r="C11" s="205"/>
      <c r="D11" s="201"/>
      <c r="E11" s="32"/>
      <c r="F11" s="207"/>
    </row>
    <row r="12" spans="1:9" ht="36" customHeight="1" x14ac:dyDescent="0.2">
      <c r="A12" s="45" t="s">
        <v>80</v>
      </c>
      <c r="B12" s="28"/>
      <c r="C12" s="205"/>
      <c r="D12" s="201"/>
      <c r="E12" s="32"/>
      <c r="F12" s="207"/>
    </row>
    <row r="13" spans="1:9" ht="67.5" x14ac:dyDescent="0.2">
      <c r="A13" s="44" t="s">
        <v>64</v>
      </c>
      <c r="B13" s="28"/>
      <c r="C13" s="205"/>
      <c r="D13" s="201"/>
      <c r="E13" s="32"/>
      <c r="F13" s="207"/>
    </row>
    <row r="14" spans="1:9" ht="33.75" x14ac:dyDescent="0.2">
      <c r="A14" s="44" t="s">
        <v>65</v>
      </c>
      <c r="B14" s="28"/>
      <c r="C14" s="205"/>
      <c r="D14" s="201"/>
      <c r="E14" s="33"/>
      <c r="F14" s="207"/>
    </row>
    <row r="15" spans="1:9" ht="45" x14ac:dyDescent="0.2">
      <c r="A15" s="44" t="s">
        <v>66</v>
      </c>
      <c r="B15" s="28"/>
      <c r="C15" s="205"/>
      <c r="D15" s="201"/>
      <c r="E15" s="32"/>
      <c r="F15" s="207"/>
    </row>
    <row r="16" spans="1:9" ht="34.5" thickBot="1" x14ac:dyDescent="0.25">
      <c r="A16" s="46" t="s">
        <v>61</v>
      </c>
      <c r="B16" s="31"/>
      <c r="C16" s="206"/>
      <c r="D16" s="202"/>
      <c r="E16" s="32"/>
      <c r="F16" s="207"/>
    </row>
    <row r="17" spans="1:8" x14ac:dyDescent="0.2">
      <c r="A17" s="47" t="s">
        <v>40</v>
      </c>
      <c r="B17" s="48"/>
      <c r="C17" s="48"/>
      <c r="D17" s="48"/>
      <c r="E17" s="48"/>
      <c r="F17" s="54"/>
      <c r="G17" s="38"/>
      <c r="H17" s="38"/>
    </row>
    <row r="18" spans="1:8" ht="13.5" x14ac:dyDescent="0.2">
      <c r="A18" s="49"/>
      <c r="B18" s="48"/>
      <c r="C18" s="48"/>
      <c r="D18" s="48"/>
      <c r="E18" s="48"/>
      <c r="F18" s="54"/>
      <c r="G18" s="38"/>
      <c r="H18" s="38"/>
    </row>
    <row r="19" spans="1:8" x14ac:dyDescent="0.2">
      <c r="A19" s="79"/>
      <c r="B19" s="51"/>
      <c r="C19" s="51"/>
      <c r="D19" s="69"/>
      <c r="E19" s="69"/>
      <c r="F19" s="54"/>
      <c r="G19" s="38"/>
      <c r="H19" s="38"/>
    </row>
    <row r="20" spans="1:8" s="89" customFormat="1" ht="13.5" thickBot="1" x14ac:dyDescent="0.25">
      <c r="A20" s="87"/>
      <c r="B20" s="88"/>
      <c r="C20" s="88"/>
      <c r="D20" s="88"/>
      <c r="E20" s="88"/>
      <c r="F20" s="38"/>
      <c r="G20" s="38"/>
      <c r="H20" s="38"/>
    </row>
    <row r="21" spans="1:8" s="89" customFormat="1" ht="13.5" thickBot="1" x14ac:dyDescent="0.25">
      <c r="A21" s="208" t="s">
        <v>100</v>
      </c>
      <c r="B21" s="209"/>
      <c r="C21" s="209"/>
      <c r="D21" s="210"/>
      <c r="E21" s="90"/>
    </row>
    <row r="22" spans="1:8" s="89" customFormat="1" ht="24" customHeight="1" thickBot="1" x14ac:dyDescent="0.25">
      <c r="A22" s="91"/>
      <c r="B22" s="92"/>
      <c r="C22" s="92"/>
      <c r="D22" s="92"/>
      <c r="E22" s="90"/>
    </row>
    <row r="23" spans="1:8" s="89" customFormat="1" ht="13.5" thickBot="1" x14ac:dyDescent="0.25">
      <c r="A23" s="93" t="s">
        <v>20</v>
      </c>
      <c r="B23" s="94"/>
      <c r="C23" s="230"/>
      <c r="D23" s="231"/>
      <c r="E23" s="90"/>
    </row>
    <row r="24" spans="1:8" s="89" customFormat="1" ht="13.5" thickBot="1" x14ac:dyDescent="0.25">
      <c r="A24" s="219" t="s">
        <v>21</v>
      </c>
      <c r="B24" s="220"/>
      <c r="C24" s="95" t="s">
        <v>26</v>
      </c>
      <c r="D24" s="96" t="s">
        <v>22</v>
      </c>
      <c r="E24" s="90"/>
    </row>
    <row r="25" spans="1:8" s="89" customFormat="1" x14ac:dyDescent="0.2">
      <c r="A25" s="213" t="s">
        <v>23</v>
      </c>
      <c r="B25" s="214"/>
      <c r="C25" s="97"/>
      <c r="D25" s="1">
        <f>IF(C23=0,0,C25/$C$23)</f>
        <v>0</v>
      </c>
      <c r="E25" s="90"/>
    </row>
    <row r="26" spans="1:8" s="89" customFormat="1" x14ac:dyDescent="0.2">
      <c r="A26" s="221" t="s">
        <v>24</v>
      </c>
      <c r="B26" s="222"/>
      <c r="C26" s="98"/>
      <c r="D26" s="1">
        <f>IF(C23=0,0,C26/$C$23)</f>
        <v>0</v>
      </c>
      <c r="E26" s="90"/>
    </row>
    <row r="27" spans="1:8" s="89" customFormat="1" ht="13.5" thickBot="1" x14ac:dyDescent="0.25">
      <c r="A27" s="223" t="s">
        <v>25</v>
      </c>
      <c r="B27" s="224"/>
      <c r="C27" s="2">
        <f>SUM(C25:C26)</f>
        <v>0</v>
      </c>
      <c r="D27" s="3">
        <f>SUM(D25:D26)</f>
        <v>0</v>
      </c>
      <c r="E27" s="90"/>
    </row>
    <row r="28" spans="1:8" s="89" customFormat="1" x14ac:dyDescent="0.2">
      <c r="A28" s="87"/>
      <c r="B28" s="88"/>
      <c r="C28" s="88"/>
      <c r="D28" s="88"/>
      <c r="E28" s="90"/>
    </row>
    <row r="29" spans="1:8" s="89" customFormat="1" ht="13.5" thickBot="1" x14ac:dyDescent="0.25">
      <c r="A29" s="87"/>
      <c r="B29" s="88"/>
      <c r="C29" s="88"/>
      <c r="D29" s="88"/>
      <c r="E29" s="90"/>
    </row>
    <row r="30" spans="1:8" s="89" customFormat="1" ht="13.5" thickBot="1" x14ac:dyDescent="0.25">
      <c r="A30" s="225" t="s">
        <v>12</v>
      </c>
      <c r="B30" s="226"/>
      <c r="C30" s="226"/>
      <c r="D30" s="227"/>
      <c r="E30" s="90"/>
    </row>
    <row r="31" spans="1:8" s="89" customFormat="1" x14ac:dyDescent="0.2">
      <c r="A31" s="99" t="s">
        <v>13</v>
      </c>
      <c r="B31" s="100"/>
      <c r="C31" s="100"/>
      <c r="D31" s="101"/>
      <c r="E31" s="90"/>
    </row>
    <row r="32" spans="1:8" s="89" customFormat="1" x14ac:dyDescent="0.2">
      <c r="A32" s="102" t="s">
        <v>14</v>
      </c>
      <c r="B32" s="103"/>
      <c r="C32" s="228"/>
      <c r="D32" s="229"/>
      <c r="E32" s="90"/>
    </row>
    <row r="33" spans="1:8" s="89" customFormat="1" ht="13.5" thickBot="1" x14ac:dyDescent="0.25">
      <c r="A33" s="104" t="s">
        <v>15</v>
      </c>
      <c r="B33" s="105"/>
      <c r="C33" s="211"/>
      <c r="D33" s="212"/>
      <c r="E33" s="90"/>
    </row>
    <row r="34" spans="1:8" s="89" customFormat="1" ht="13.5" thickBot="1" x14ac:dyDescent="0.25">
      <c r="A34" s="87"/>
      <c r="B34" s="88"/>
      <c r="C34" s="88"/>
      <c r="D34" s="106"/>
      <c r="E34" s="90"/>
    </row>
    <row r="35" spans="1:8" s="89" customFormat="1" ht="13.5" thickBot="1" x14ac:dyDescent="0.25">
      <c r="A35" s="93"/>
      <c r="B35" s="94"/>
      <c r="C35" s="95" t="s">
        <v>19</v>
      </c>
      <c r="D35" s="96" t="s">
        <v>16</v>
      </c>
      <c r="E35" s="90"/>
    </row>
    <row r="36" spans="1:8" s="89" customFormat="1" x14ac:dyDescent="0.2">
      <c r="A36" s="213" t="s">
        <v>17</v>
      </c>
      <c r="B36" s="214"/>
      <c r="C36" s="4">
        <f>C25</f>
        <v>0</v>
      </c>
      <c r="D36" s="5">
        <f>IF(C23=0,0,C36/$C$23)</f>
        <v>0</v>
      </c>
      <c r="E36" s="90"/>
    </row>
    <row r="37" spans="1:8" s="89" customFormat="1" x14ac:dyDescent="0.2">
      <c r="A37" s="215"/>
      <c r="B37" s="216"/>
      <c r="C37" s="6">
        <f>IF(C32=0,0,C26*(1+((1/(1+D40/100))^C32-(1/(1+D40/100))^C33)/(D40/100*(C32-C33))))</f>
        <v>0</v>
      </c>
      <c r="D37" s="7">
        <f>IF(C23=0,0,C37/$C$23)</f>
        <v>0</v>
      </c>
      <c r="E37" s="90"/>
    </row>
    <row r="38" spans="1:8" s="89" customFormat="1" ht="13.5" thickBot="1" x14ac:dyDescent="0.25">
      <c r="A38" s="107" t="s">
        <v>18</v>
      </c>
      <c r="B38" s="108"/>
      <c r="C38" s="2">
        <f>SUM(C36:C37)</f>
        <v>0</v>
      </c>
      <c r="D38" s="14">
        <f>SUM(D36:D37)</f>
        <v>0</v>
      </c>
      <c r="E38" s="90"/>
    </row>
    <row r="39" spans="1:8" s="89" customFormat="1" ht="13.5" thickBot="1" x14ac:dyDescent="0.25">
      <c r="A39" s="109"/>
      <c r="B39" s="109"/>
      <c r="C39" s="110"/>
      <c r="D39" s="111"/>
      <c r="E39" s="38"/>
      <c r="F39" s="38"/>
      <c r="G39" s="38"/>
      <c r="H39" s="38"/>
    </row>
    <row r="40" spans="1:8" s="89" customFormat="1" ht="12.75" customHeight="1" thickBot="1" x14ac:dyDescent="0.25">
      <c r="A40" s="217" t="s">
        <v>56</v>
      </c>
      <c r="B40" s="217"/>
      <c r="C40" s="218"/>
      <c r="D40" s="153"/>
      <c r="E40" s="38"/>
      <c r="F40" s="38"/>
      <c r="G40" s="38"/>
      <c r="H40" s="38"/>
    </row>
    <row r="41" spans="1:8" s="89" customFormat="1" x14ac:dyDescent="0.2">
      <c r="A41" s="88"/>
      <c r="B41" s="88"/>
      <c r="C41" s="88"/>
      <c r="D41" s="88"/>
      <c r="E41" s="88"/>
      <c r="F41" s="38"/>
      <c r="G41" s="38"/>
      <c r="H41" s="38"/>
    </row>
    <row r="42" spans="1:8" s="89" customFormat="1" ht="24" customHeight="1" x14ac:dyDescent="0.2">
      <c r="A42" s="91"/>
      <c r="B42" s="92"/>
      <c r="C42" s="92"/>
      <c r="D42" s="92"/>
      <c r="E42" s="38"/>
    </row>
    <row r="43" spans="1:8" x14ac:dyDescent="0.2">
      <c r="A43" s="88"/>
      <c r="B43" s="88"/>
      <c r="C43" s="88"/>
      <c r="D43" s="88"/>
    </row>
  </sheetData>
  <sheetProtection sheet="1" formatCells="0" formatColumns="0" formatRows="0" insertColumns="0" insertRows="0" insertHyperlinks="0" deleteColumns="0" deleteRows="0" sort="0" autoFilter="0" pivotTables="0"/>
  <mergeCells count="20">
    <mergeCell ref="E6:E7"/>
    <mergeCell ref="A24:B24"/>
    <mergeCell ref="A1:D2"/>
    <mergeCell ref="A6:A7"/>
    <mergeCell ref="B6:B7"/>
    <mergeCell ref="C6:C7"/>
    <mergeCell ref="D6:D7"/>
    <mergeCell ref="C9:C16"/>
    <mergeCell ref="D9:D16"/>
    <mergeCell ref="F9:F16"/>
    <mergeCell ref="A21:D21"/>
    <mergeCell ref="C23:D23"/>
    <mergeCell ref="A36:B37"/>
    <mergeCell ref="A40:C40"/>
    <mergeCell ref="A25:B25"/>
    <mergeCell ref="A26:B26"/>
    <mergeCell ref="A27:B27"/>
    <mergeCell ref="A30:D30"/>
    <mergeCell ref="C32:D32"/>
    <mergeCell ref="C33:D33"/>
  </mergeCells>
  <dataValidations count="5">
    <dataValidation type="list" allowBlank="1" showInputMessage="1" showErrorMessage="1" sqref="I7">
      <formula1>"Sim,Não"</formula1>
    </dataValidation>
    <dataValidation operator="lessThanOrEqual" allowBlank="1" showInputMessage="1" showErrorMessage="1" error="Ultrapassou o valor das despesas elegíveis" sqref="C26"/>
    <dataValidation errorStyle="information" operator="lessThanOrEqual" allowBlank="1" showInputMessage="1" showErrorMessage="1" error="Ultrapassou o limite máximo do apoio a fundo perdido" sqref="C25"/>
    <dataValidation operator="lessThan" allowBlank="1" showInputMessage="1" showErrorMessage="1" sqref="C33"/>
    <dataValidation type="decimal" allowBlank="1" showInputMessage="1" showErrorMessage="1" error=" Máximo - 8 anos" sqref="C32">
      <formula1>0</formula1>
      <formula2>8</formula2>
    </dataValidation>
  </dataValidations>
  <pageMargins left="0.39" right="0.17" top="0.35" bottom="0.45" header="0.19" footer="0.3"/>
  <pageSetup paperSize="9" scale="60" fitToHeight="2" orientation="portrait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showGridLines="0" zoomScaleNormal="100" workbookViewId="0">
      <selection activeCell="F9" sqref="F9:F16"/>
    </sheetView>
  </sheetViews>
  <sheetFormatPr defaultColWidth="9.140625" defaultRowHeight="12.75" x14ac:dyDescent="0.2"/>
  <cols>
    <col min="1" max="1" width="34.7109375" style="37" customWidth="1"/>
    <col min="2" max="2" width="20" style="37" customWidth="1"/>
    <col min="3" max="4" width="18.5703125" style="37" customWidth="1"/>
    <col min="5" max="5" width="11.42578125" style="37" customWidth="1"/>
    <col min="6" max="6" width="9.42578125" style="37" customWidth="1"/>
    <col min="7" max="7" width="18.5703125" style="37" customWidth="1"/>
    <col min="8" max="8" width="18.42578125" style="37" customWidth="1"/>
    <col min="9" max="9" width="10.140625" style="37" bestFit="1" customWidth="1"/>
    <col min="10" max="16384" width="9.140625" style="37"/>
  </cols>
  <sheetData>
    <row r="1" spans="1:9" ht="18" customHeight="1" x14ac:dyDescent="0.25">
      <c r="A1" s="168" t="s">
        <v>115</v>
      </c>
      <c r="B1" s="168"/>
      <c r="C1" s="168"/>
      <c r="D1" s="168"/>
      <c r="E1" s="122"/>
      <c r="F1" s="122"/>
      <c r="G1" s="122"/>
      <c r="H1" s="122"/>
    </row>
    <row r="2" spans="1:9" ht="18" customHeight="1" x14ac:dyDescent="0.25">
      <c r="A2" s="168"/>
      <c r="B2" s="168"/>
      <c r="C2" s="168"/>
      <c r="D2" s="168"/>
      <c r="E2" s="122"/>
      <c r="F2" s="122"/>
      <c r="G2" s="122"/>
      <c r="H2" s="122"/>
    </row>
    <row r="3" spans="1:9" ht="18" customHeight="1" x14ac:dyDescent="0.25">
      <c r="A3" s="36"/>
      <c r="B3" s="38"/>
      <c r="C3" s="38"/>
      <c r="D3" s="36"/>
      <c r="E3" s="36"/>
      <c r="F3" s="36"/>
      <c r="G3" s="36"/>
      <c r="H3" s="36"/>
    </row>
    <row r="4" spans="1:9" ht="15" customHeight="1" thickBot="1" x14ac:dyDescent="0.35">
      <c r="A4" s="39"/>
      <c r="B4" s="38"/>
      <c r="C4" s="38"/>
      <c r="D4" s="38"/>
      <c r="E4" s="38"/>
      <c r="F4" s="38"/>
      <c r="G4" s="38"/>
      <c r="H4" s="38"/>
    </row>
    <row r="5" spans="1:9" ht="13.5" thickBot="1" x14ac:dyDescent="0.25">
      <c r="A5" s="40" t="s">
        <v>8</v>
      </c>
      <c r="B5" s="41" t="s">
        <v>0</v>
      </c>
      <c r="C5" s="53" t="s">
        <v>1</v>
      </c>
      <c r="D5" s="41" t="s">
        <v>2</v>
      </c>
      <c r="E5" s="85"/>
      <c r="F5" s="85"/>
      <c r="G5" s="85"/>
    </row>
    <row r="6" spans="1:9" ht="12.75" customHeight="1" thickBot="1" x14ac:dyDescent="0.25">
      <c r="A6" s="178" t="s">
        <v>41</v>
      </c>
      <c r="B6" s="165" t="s">
        <v>60</v>
      </c>
      <c r="C6" s="165" t="s">
        <v>27</v>
      </c>
      <c r="D6" s="167" t="s">
        <v>67</v>
      </c>
      <c r="E6" s="203"/>
      <c r="F6" s="42"/>
    </row>
    <row r="7" spans="1:9" ht="28.5" customHeight="1" thickBot="1" x14ac:dyDescent="0.25">
      <c r="A7" s="179"/>
      <c r="B7" s="166"/>
      <c r="C7" s="166"/>
      <c r="D7" s="167"/>
      <c r="E7" s="203"/>
      <c r="F7" s="42" t="s">
        <v>70</v>
      </c>
      <c r="I7" s="43" t="s">
        <v>69</v>
      </c>
    </row>
    <row r="8" spans="1:9" ht="33.75" customHeight="1" x14ac:dyDescent="0.2">
      <c r="A8" s="146" t="s">
        <v>112</v>
      </c>
      <c r="B8" s="8">
        <f>IF($B$13&gt;=($B$10*0.55),$B$10*0.55,$B$13)+B9+B10+B14+B15+B16</f>
        <v>0</v>
      </c>
      <c r="C8" s="8">
        <f>C9</f>
        <v>0</v>
      </c>
      <c r="D8" s="34">
        <f>D9</f>
        <v>0</v>
      </c>
      <c r="E8" s="33"/>
      <c r="F8" s="33"/>
      <c r="G8" s="33"/>
    </row>
    <row r="9" spans="1:9" ht="33.75" x14ac:dyDescent="0.2">
      <c r="A9" s="44" t="s">
        <v>63</v>
      </c>
      <c r="B9" s="28"/>
      <c r="C9" s="232">
        <f>D38*B8</f>
        <v>0</v>
      </c>
      <c r="D9" s="201">
        <f>B8-C8</f>
        <v>0</v>
      </c>
      <c r="E9" s="32"/>
      <c r="F9" s="207"/>
    </row>
    <row r="10" spans="1:9" ht="36" customHeight="1" x14ac:dyDescent="0.2">
      <c r="A10" s="44" t="s">
        <v>51</v>
      </c>
      <c r="B10" s="81">
        <f>SUM(B11:B12)</f>
        <v>0</v>
      </c>
      <c r="C10" s="233"/>
      <c r="D10" s="201"/>
      <c r="E10" s="32"/>
      <c r="F10" s="207"/>
      <c r="I10" s="86"/>
    </row>
    <row r="11" spans="1:9" ht="36" customHeight="1" x14ac:dyDescent="0.2">
      <c r="A11" s="45" t="s">
        <v>79</v>
      </c>
      <c r="B11" s="28"/>
      <c r="C11" s="233"/>
      <c r="D11" s="201"/>
      <c r="E11" s="32"/>
      <c r="F11" s="207"/>
    </row>
    <row r="12" spans="1:9" ht="36" customHeight="1" x14ac:dyDescent="0.2">
      <c r="A12" s="45" t="s">
        <v>80</v>
      </c>
      <c r="B12" s="28"/>
      <c r="C12" s="233"/>
      <c r="D12" s="201"/>
      <c r="E12" s="32"/>
      <c r="F12" s="207"/>
    </row>
    <row r="13" spans="1:9" ht="67.5" x14ac:dyDescent="0.2">
      <c r="A13" s="44" t="s">
        <v>64</v>
      </c>
      <c r="B13" s="28"/>
      <c r="C13" s="233"/>
      <c r="D13" s="201"/>
      <c r="E13" s="32"/>
      <c r="F13" s="207"/>
    </row>
    <row r="14" spans="1:9" ht="33.75" x14ac:dyDescent="0.2">
      <c r="A14" s="44" t="s">
        <v>65</v>
      </c>
      <c r="B14" s="28"/>
      <c r="C14" s="233"/>
      <c r="D14" s="201"/>
      <c r="E14" s="33"/>
      <c r="F14" s="207"/>
    </row>
    <row r="15" spans="1:9" ht="45" x14ac:dyDescent="0.2">
      <c r="A15" s="44" t="s">
        <v>66</v>
      </c>
      <c r="B15" s="28"/>
      <c r="C15" s="233"/>
      <c r="D15" s="201"/>
      <c r="E15" s="32"/>
      <c r="F15" s="207"/>
    </row>
    <row r="16" spans="1:9" ht="34.5" thickBot="1" x14ac:dyDescent="0.25">
      <c r="A16" s="46" t="s">
        <v>61</v>
      </c>
      <c r="B16" s="31"/>
      <c r="C16" s="234"/>
      <c r="D16" s="202"/>
      <c r="E16" s="32"/>
      <c r="F16" s="207"/>
    </row>
    <row r="17" spans="1:8" x14ac:dyDescent="0.2">
      <c r="A17" s="47" t="s">
        <v>40</v>
      </c>
      <c r="B17" s="48"/>
      <c r="C17" s="48"/>
      <c r="D17" s="48"/>
      <c r="E17" s="48"/>
      <c r="F17" s="54"/>
      <c r="G17" s="38"/>
      <c r="H17" s="38"/>
    </row>
    <row r="18" spans="1:8" ht="13.5" x14ac:dyDescent="0.2">
      <c r="A18" s="49"/>
      <c r="B18" s="48"/>
      <c r="C18" s="48"/>
      <c r="D18" s="48"/>
      <c r="E18" s="48"/>
      <c r="F18" s="54"/>
      <c r="G18" s="38"/>
      <c r="H18" s="38"/>
    </row>
    <row r="19" spans="1:8" x14ac:dyDescent="0.2">
      <c r="A19" s="79"/>
      <c r="B19" s="51"/>
      <c r="C19" s="51"/>
      <c r="D19" s="69"/>
      <c r="E19" s="69"/>
      <c r="F19" s="54"/>
      <c r="G19" s="38"/>
      <c r="H19" s="38"/>
    </row>
    <row r="20" spans="1:8" s="89" customFormat="1" ht="13.5" thickBot="1" x14ac:dyDescent="0.25">
      <c r="A20" s="87"/>
      <c r="B20" s="88"/>
      <c r="C20" s="88"/>
      <c r="D20" s="88"/>
      <c r="E20" s="88"/>
      <c r="F20" s="38"/>
      <c r="G20" s="38"/>
      <c r="H20" s="38"/>
    </row>
    <row r="21" spans="1:8" s="89" customFormat="1" ht="13.5" thickBot="1" x14ac:dyDescent="0.25">
      <c r="A21" s="208" t="s">
        <v>101</v>
      </c>
      <c r="B21" s="209"/>
      <c r="C21" s="209"/>
      <c r="D21" s="210"/>
      <c r="E21" s="90"/>
    </row>
    <row r="22" spans="1:8" s="89" customFormat="1" ht="24" customHeight="1" thickBot="1" x14ac:dyDescent="0.25">
      <c r="A22" s="91"/>
      <c r="B22" s="92"/>
      <c r="C22" s="92"/>
      <c r="D22" s="92"/>
      <c r="E22" s="90"/>
    </row>
    <row r="23" spans="1:8" s="89" customFormat="1" ht="13.5" thickBot="1" x14ac:dyDescent="0.25">
      <c r="A23" s="93" t="s">
        <v>20</v>
      </c>
      <c r="B23" s="94"/>
      <c r="C23" s="230"/>
      <c r="D23" s="231"/>
      <c r="E23" s="90"/>
    </row>
    <row r="24" spans="1:8" s="89" customFormat="1" ht="13.5" thickBot="1" x14ac:dyDescent="0.25">
      <c r="A24" s="219" t="s">
        <v>21</v>
      </c>
      <c r="B24" s="220"/>
      <c r="C24" s="95" t="s">
        <v>26</v>
      </c>
      <c r="D24" s="96" t="s">
        <v>22</v>
      </c>
      <c r="E24" s="90"/>
    </row>
    <row r="25" spans="1:8" s="89" customFormat="1" x14ac:dyDescent="0.2">
      <c r="A25" s="213" t="s">
        <v>23</v>
      </c>
      <c r="B25" s="214"/>
      <c r="C25" s="97"/>
      <c r="D25" s="1">
        <f>IF(C23=0,0,C25/$C$23)</f>
        <v>0</v>
      </c>
      <c r="E25" s="90"/>
    </row>
    <row r="26" spans="1:8" s="89" customFormat="1" x14ac:dyDescent="0.2">
      <c r="A26" s="221" t="s">
        <v>24</v>
      </c>
      <c r="B26" s="222"/>
      <c r="C26" s="98"/>
      <c r="D26" s="1">
        <f>IF(C23=0,0,C26/$C$23)</f>
        <v>0</v>
      </c>
      <c r="E26" s="90"/>
    </row>
    <row r="27" spans="1:8" s="89" customFormat="1" ht="13.5" thickBot="1" x14ac:dyDescent="0.25">
      <c r="A27" s="223" t="s">
        <v>25</v>
      </c>
      <c r="B27" s="224"/>
      <c r="C27" s="2">
        <f>SUM(C25:C26)</f>
        <v>0</v>
      </c>
      <c r="D27" s="3">
        <f>SUM(D25:D26)</f>
        <v>0</v>
      </c>
      <c r="E27" s="90"/>
    </row>
    <row r="28" spans="1:8" s="89" customFormat="1" x14ac:dyDescent="0.2">
      <c r="A28" s="87"/>
      <c r="B28" s="88"/>
      <c r="C28" s="88"/>
      <c r="D28" s="88"/>
      <c r="E28" s="90"/>
    </row>
    <row r="29" spans="1:8" s="89" customFormat="1" ht="13.5" thickBot="1" x14ac:dyDescent="0.25">
      <c r="A29" s="87"/>
      <c r="B29" s="88"/>
      <c r="C29" s="88"/>
      <c r="D29" s="88"/>
      <c r="E29" s="90"/>
    </row>
    <row r="30" spans="1:8" s="89" customFormat="1" ht="13.5" thickBot="1" x14ac:dyDescent="0.25">
      <c r="A30" s="225" t="s">
        <v>12</v>
      </c>
      <c r="B30" s="226"/>
      <c r="C30" s="226"/>
      <c r="D30" s="227"/>
      <c r="E30" s="90"/>
    </row>
    <row r="31" spans="1:8" s="89" customFormat="1" x14ac:dyDescent="0.2">
      <c r="A31" s="99" t="s">
        <v>13</v>
      </c>
      <c r="B31" s="100"/>
      <c r="C31" s="100"/>
      <c r="D31" s="101"/>
      <c r="E31" s="90"/>
    </row>
    <row r="32" spans="1:8" s="89" customFormat="1" x14ac:dyDescent="0.2">
      <c r="A32" s="102" t="s">
        <v>14</v>
      </c>
      <c r="B32" s="103"/>
      <c r="C32" s="228"/>
      <c r="D32" s="229"/>
      <c r="E32" s="90"/>
    </row>
    <row r="33" spans="1:8" s="89" customFormat="1" ht="13.5" thickBot="1" x14ac:dyDescent="0.25">
      <c r="A33" s="104" t="s">
        <v>15</v>
      </c>
      <c r="B33" s="105"/>
      <c r="C33" s="211"/>
      <c r="D33" s="212"/>
      <c r="E33" s="90"/>
    </row>
    <row r="34" spans="1:8" s="89" customFormat="1" ht="13.5" thickBot="1" x14ac:dyDescent="0.25">
      <c r="A34" s="87"/>
      <c r="B34" s="88"/>
      <c r="C34" s="88"/>
      <c r="D34" s="106"/>
      <c r="E34" s="90"/>
    </row>
    <row r="35" spans="1:8" s="89" customFormat="1" ht="13.5" thickBot="1" x14ac:dyDescent="0.25">
      <c r="A35" s="93"/>
      <c r="B35" s="94"/>
      <c r="C35" s="95" t="s">
        <v>19</v>
      </c>
      <c r="D35" s="96" t="s">
        <v>16</v>
      </c>
      <c r="E35" s="90"/>
    </row>
    <row r="36" spans="1:8" s="89" customFormat="1" x14ac:dyDescent="0.2">
      <c r="A36" s="213" t="s">
        <v>17</v>
      </c>
      <c r="B36" s="214"/>
      <c r="C36" s="4">
        <f>C25</f>
        <v>0</v>
      </c>
      <c r="D36" s="5">
        <f>IF(C23=0,0,C36/$C$23)</f>
        <v>0</v>
      </c>
      <c r="E36" s="90"/>
    </row>
    <row r="37" spans="1:8" s="89" customFormat="1" x14ac:dyDescent="0.2">
      <c r="A37" s="215"/>
      <c r="B37" s="216"/>
      <c r="C37" s="6">
        <f>IF(C32=0,0,C26*(1+((1/(1+D40/100))^C32-(1/(1+D40/100))^C33)/(D40/100*(C32-C33))))</f>
        <v>0</v>
      </c>
      <c r="D37" s="7">
        <f>IF(C23=0,0,C37/$C$23)</f>
        <v>0</v>
      </c>
      <c r="E37" s="90"/>
    </row>
    <row r="38" spans="1:8" s="89" customFormat="1" ht="13.5" thickBot="1" x14ac:dyDescent="0.25">
      <c r="A38" s="107" t="s">
        <v>18</v>
      </c>
      <c r="B38" s="108"/>
      <c r="C38" s="2">
        <f>SUM(C36:C37)</f>
        <v>0</v>
      </c>
      <c r="D38" s="14">
        <f>SUM(D36:D37)</f>
        <v>0</v>
      </c>
      <c r="E38" s="90"/>
    </row>
    <row r="39" spans="1:8" s="89" customFormat="1" ht="13.5" thickBot="1" x14ac:dyDescent="0.25">
      <c r="A39" s="109"/>
      <c r="B39" s="109"/>
      <c r="C39" s="110"/>
      <c r="D39" s="111"/>
      <c r="E39" s="38"/>
      <c r="F39" s="38"/>
      <c r="G39" s="38"/>
      <c r="H39" s="38"/>
    </row>
    <row r="40" spans="1:8" s="89" customFormat="1" ht="12.75" customHeight="1" thickBot="1" x14ac:dyDescent="0.25">
      <c r="A40" s="217" t="s">
        <v>56</v>
      </c>
      <c r="B40" s="217"/>
      <c r="C40" s="218"/>
      <c r="D40" s="153"/>
      <c r="E40" s="38"/>
      <c r="F40" s="38"/>
      <c r="G40" s="38"/>
      <c r="H40" s="38"/>
    </row>
    <row r="41" spans="1:8" s="89" customFormat="1" x14ac:dyDescent="0.2">
      <c r="A41" s="88"/>
      <c r="B41" s="88"/>
      <c r="C41" s="88"/>
      <c r="D41" s="88"/>
      <c r="E41" s="88"/>
      <c r="F41" s="38"/>
      <c r="G41" s="38"/>
      <c r="H41" s="38"/>
    </row>
    <row r="42" spans="1:8" s="89" customFormat="1" ht="24" customHeight="1" x14ac:dyDescent="0.2">
      <c r="A42" s="91"/>
      <c r="B42" s="92"/>
      <c r="C42" s="92"/>
      <c r="D42" s="92"/>
      <c r="E42" s="38"/>
    </row>
    <row r="43" spans="1:8" x14ac:dyDescent="0.2">
      <c r="A43" s="88"/>
      <c r="B43" s="88"/>
      <c r="C43" s="88"/>
      <c r="D43" s="88"/>
    </row>
  </sheetData>
  <sheetProtection sheet="1" formatCells="0" formatColumns="0" formatRows="0" insertColumns="0" insertRows="0" insertHyperlinks="0" deleteColumns="0" deleteRows="0" sort="0" autoFilter="0" pivotTables="0"/>
  <mergeCells count="20">
    <mergeCell ref="E6:E7"/>
    <mergeCell ref="A24:B24"/>
    <mergeCell ref="A1:D2"/>
    <mergeCell ref="A6:A7"/>
    <mergeCell ref="B6:B7"/>
    <mergeCell ref="C6:C7"/>
    <mergeCell ref="D6:D7"/>
    <mergeCell ref="C9:C16"/>
    <mergeCell ref="D9:D16"/>
    <mergeCell ref="F9:F16"/>
    <mergeCell ref="A21:D21"/>
    <mergeCell ref="C23:D23"/>
    <mergeCell ref="A36:B37"/>
    <mergeCell ref="A40:C40"/>
    <mergeCell ref="A25:B25"/>
    <mergeCell ref="A26:B26"/>
    <mergeCell ref="A27:B27"/>
    <mergeCell ref="A30:D30"/>
    <mergeCell ref="C32:D32"/>
    <mergeCell ref="C33:D33"/>
  </mergeCells>
  <dataValidations count="5">
    <dataValidation type="list" allowBlank="1" showInputMessage="1" showErrorMessage="1" sqref="I7">
      <formula1>"Sim,Não"</formula1>
    </dataValidation>
    <dataValidation operator="lessThanOrEqual" allowBlank="1" showInputMessage="1" showErrorMessage="1" error="Ultrapassou o valor das despesas elegíveis" sqref="C26"/>
    <dataValidation errorStyle="information" operator="lessThanOrEqual" allowBlank="1" showInputMessage="1" showErrorMessage="1" error="Ultrapassou o limite máximo do apoio a fundo perdido" sqref="C25"/>
    <dataValidation operator="lessThan" allowBlank="1" showInputMessage="1" showErrorMessage="1" sqref="C33"/>
    <dataValidation type="decimal" allowBlank="1" showInputMessage="1" showErrorMessage="1" error=" Máximo - 8 anos" sqref="C32">
      <formula1>0</formula1>
      <formula2>8</formula2>
    </dataValidation>
  </dataValidations>
  <pageMargins left="0.39" right="0.17" top="0.35" bottom="0.45" header="0.19" footer="0.3"/>
  <pageSetup paperSize="9" scale="60" fitToHeight="2" orientation="portrait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5"/>
  <sheetViews>
    <sheetView workbookViewId="0">
      <selection activeCell="I9" sqref="I9"/>
    </sheetView>
  </sheetViews>
  <sheetFormatPr defaultRowHeight="12.75" x14ac:dyDescent="0.2"/>
  <cols>
    <col min="2" max="2" width="14.85546875" bestFit="1" customWidth="1"/>
    <col min="3" max="3" width="12" customWidth="1"/>
  </cols>
  <sheetData>
    <row r="1" spans="2:3" ht="25.5" customHeight="1" x14ac:dyDescent="0.2">
      <c r="B1" s="15" t="s">
        <v>31</v>
      </c>
      <c r="C1" s="15" t="s">
        <v>50</v>
      </c>
    </row>
    <row r="2" spans="2:3" ht="16.5" customHeight="1" x14ac:dyDescent="0.2">
      <c r="B2" s="20" t="s">
        <v>32</v>
      </c>
      <c r="C2" s="21">
        <v>4.43</v>
      </c>
    </row>
    <row r="3" spans="2:3" ht="16.5" customHeight="1" x14ac:dyDescent="0.2">
      <c r="B3" s="20" t="s">
        <v>33</v>
      </c>
      <c r="C3" s="21">
        <v>4.08</v>
      </c>
    </row>
    <row r="4" spans="2:3" ht="16.5" customHeight="1" x14ac:dyDescent="0.2">
      <c r="B4" s="22" t="s">
        <v>34</v>
      </c>
      <c r="C4" s="23">
        <v>3.7</v>
      </c>
    </row>
    <row r="5" spans="2:3" ht="16.5" customHeight="1" x14ac:dyDescent="0.2">
      <c r="B5" s="20" t="s">
        <v>35</v>
      </c>
      <c r="C5" s="21">
        <v>4.3600000000000003</v>
      </c>
    </row>
    <row r="6" spans="2:3" ht="16.5" customHeight="1" x14ac:dyDescent="0.2">
      <c r="B6" s="24" t="s">
        <v>36</v>
      </c>
      <c r="C6" s="25">
        <v>4.3600000000000003</v>
      </c>
    </row>
    <row r="7" spans="2:3" ht="16.5" customHeight="1" x14ac:dyDescent="0.2">
      <c r="B7" s="22" t="s">
        <v>37</v>
      </c>
      <c r="C7" s="26">
        <v>5.19</v>
      </c>
    </row>
    <row r="8" spans="2:3" ht="16.5" customHeight="1" x14ac:dyDescent="0.2">
      <c r="B8" s="16" t="s">
        <v>38</v>
      </c>
      <c r="C8" s="17">
        <v>4.59</v>
      </c>
    </row>
    <row r="9" spans="2:3" ht="16.5" customHeight="1" x14ac:dyDescent="0.2">
      <c r="B9" s="20" t="s">
        <v>39</v>
      </c>
      <c r="C9" s="21">
        <v>5.36</v>
      </c>
    </row>
    <row r="10" spans="2:3" ht="16.5" customHeight="1" x14ac:dyDescent="0.2">
      <c r="B10" s="18" t="s">
        <v>44</v>
      </c>
      <c r="C10" s="19">
        <v>4.99</v>
      </c>
    </row>
    <row r="11" spans="2:3" ht="16.5" customHeight="1" x14ac:dyDescent="0.2">
      <c r="B11" s="16" t="s">
        <v>45</v>
      </c>
      <c r="C11" s="17">
        <v>3.47</v>
      </c>
    </row>
    <row r="12" spans="2:3" ht="16.5" customHeight="1" x14ac:dyDescent="0.2">
      <c r="B12" s="16" t="s">
        <v>46</v>
      </c>
      <c r="C12" s="17">
        <v>2.74</v>
      </c>
    </row>
    <row r="13" spans="2:3" ht="16.5" customHeight="1" x14ac:dyDescent="0.2">
      <c r="B13" s="16" t="s">
        <v>47</v>
      </c>
      <c r="C13" s="17">
        <v>2.2200000000000002</v>
      </c>
    </row>
    <row r="14" spans="2:3" ht="16.5" customHeight="1" x14ac:dyDescent="0.2">
      <c r="B14" s="16" t="s">
        <v>48</v>
      </c>
      <c r="C14" s="17">
        <v>1.77</v>
      </c>
    </row>
    <row r="15" spans="2:3" ht="16.5" customHeight="1" x14ac:dyDescent="0.2">
      <c r="B15" s="16" t="s">
        <v>49</v>
      </c>
      <c r="C15" s="17">
        <v>1.45</v>
      </c>
    </row>
  </sheetData>
  <phoneticPr fontId="24" type="noConversion"/>
  <pageMargins left="0.7" right="0.7" top="0.75" bottom="0.75" header="0.3" footer="0.3"/>
  <pageSetup paperSize="9" orientation="portrait" horizontalDpi="4294967292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>
      <selection activeCell="B20" sqref="B20"/>
    </sheetView>
  </sheetViews>
  <sheetFormatPr defaultColWidth="9.140625" defaultRowHeight="12.75" x14ac:dyDescent="0.2"/>
  <cols>
    <col min="1" max="1" width="33.85546875" style="37" customWidth="1"/>
    <col min="2" max="11" width="14.28515625" style="37" customWidth="1"/>
    <col min="12" max="13" width="17.140625" style="37" customWidth="1"/>
    <col min="14" max="14" width="11.7109375" style="37" bestFit="1" customWidth="1"/>
    <col min="15" max="16384" width="9.140625" style="37"/>
  </cols>
  <sheetData>
    <row r="1" spans="1:14" ht="18" customHeight="1" x14ac:dyDescent="0.25">
      <c r="A1" s="168" t="s">
        <v>113</v>
      </c>
      <c r="B1" s="168"/>
      <c r="C1" s="168"/>
      <c r="D1" s="168"/>
      <c r="E1" s="168"/>
      <c r="F1" s="168"/>
      <c r="G1" s="168"/>
      <c r="H1" s="168"/>
      <c r="I1" s="122"/>
      <c r="J1" s="122"/>
      <c r="K1" s="122"/>
      <c r="L1" s="122"/>
      <c r="M1" s="122"/>
    </row>
    <row r="2" spans="1:14" ht="18" customHeight="1" x14ac:dyDescent="0.25">
      <c r="A2" s="168"/>
      <c r="B2" s="168"/>
      <c r="C2" s="168"/>
      <c r="D2" s="168"/>
      <c r="E2" s="168"/>
      <c r="F2" s="168"/>
      <c r="G2" s="168"/>
      <c r="H2" s="168"/>
      <c r="I2" s="122"/>
      <c r="J2" s="122"/>
      <c r="K2" s="122"/>
      <c r="L2" s="122"/>
      <c r="M2" s="122"/>
    </row>
    <row r="3" spans="1:14" ht="18" customHeight="1" x14ac:dyDescent="0.25">
      <c r="A3" s="36"/>
      <c r="B3" s="38"/>
      <c r="C3" s="38"/>
      <c r="D3" s="38"/>
      <c r="E3" s="38"/>
      <c r="F3" s="38"/>
      <c r="G3" s="38"/>
      <c r="H3" s="38"/>
      <c r="I3" s="36"/>
      <c r="J3" s="36"/>
      <c r="K3" s="36"/>
      <c r="L3" s="36"/>
      <c r="M3" s="36"/>
    </row>
    <row r="4" spans="1:14" ht="15" customHeight="1" thickBot="1" x14ac:dyDescent="0.35">
      <c r="A4" s="39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</row>
    <row r="5" spans="1:14" ht="13.5" thickBot="1" x14ac:dyDescent="0.25">
      <c r="A5" s="40" t="s">
        <v>8</v>
      </c>
      <c r="B5" s="41" t="s">
        <v>0</v>
      </c>
      <c r="C5" s="41" t="s">
        <v>1</v>
      </c>
      <c r="D5" s="41" t="s">
        <v>2</v>
      </c>
      <c r="E5" s="41" t="s">
        <v>3</v>
      </c>
      <c r="F5" s="41" t="s">
        <v>28</v>
      </c>
      <c r="G5" s="41" t="s">
        <v>29</v>
      </c>
      <c r="H5" s="53" t="s">
        <v>30</v>
      </c>
      <c r="I5" s="41" t="s">
        <v>73</v>
      </c>
      <c r="J5" s="41" t="s">
        <v>107</v>
      </c>
      <c r="K5" s="41" t="s">
        <v>108</v>
      </c>
      <c r="L5" s="41" t="s">
        <v>109</v>
      </c>
      <c r="M5" s="41" t="s">
        <v>110</v>
      </c>
    </row>
    <row r="6" spans="1:14" ht="12.75" customHeight="1" thickBot="1" x14ac:dyDescent="0.25">
      <c r="A6" s="178" t="s">
        <v>41</v>
      </c>
      <c r="B6" s="164" t="s">
        <v>86</v>
      </c>
      <c r="C6" s="164" t="s">
        <v>71</v>
      </c>
      <c r="D6" s="164" t="s">
        <v>72</v>
      </c>
      <c r="E6" s="164" t="s">
        <v>81</v>
      </c>
      <c r="F6" s="164" t="s">
        <v>82</v>
      </c>
      <c r="G6" s="164" t="s">
        <v>83</v>
      </c>
      <c r="H6" s="165" t="s">
        <v>57</v>
      </c>
      <c r="I6" s="164" t="s">
        <v>58</v>
      </c>
      <c r="J6" s="164" t="s">
        <v>59</v>
      </c>
      <c r="K6" s="164" t="s">
        <v>60</v>
      </c>
      <c r="L6" s="167" t="s">
        <v>27</v>
      </c>
      <c r="M6" s="167" t="s">
        <v>111</v>
      </c>
    </row>
    <row r="7" spans="1:14" ht="39.75" customHeight="1" thickBot="1" x14ac:dyDescent="0.25">
      <c r="A7" s="179"/>
      <c r="B7" s="164"/>
      <c r="C7" s="164"/>
      <c r="D7" s="164"/>
      <c r="E7" s="164"/>
      <c r="F7" s="164"/>
      <c r="G7" s="164"/>
      <c r="H7" s="166"/>
      <c r="I7" s="164"/>
      <c r="J7" s="164"/>
      <c r="K7" s="164"/>
      <c r="L7" s="167"/>
      <c r="M7" s="167"/>
    </row>
    <row r="8" spans="1:14" ht="33.75" customHeight="1" x14ac:dyDescent="0.2">
      <c r="A8" s="147" t="s">
        <v>112</v>
      </c>
      <c r="B8" s="148">
        <f>SUM(B9:B18)</f>
        <v>0</v>
      </c>
      <c r="C8" s="148">
        <f>(IF('Projeto 1 não financiado'!$K$7="Sim",SUM(C9:C18)*1.1,SUM(C9:C18)))+IF('Projeto 1 não financiado'!$B$12&gt;0,'Projeto 1 não financiado'!$B$12*0.2)</f>
        <v>0</v>
      </c>
      <c r="D8" s="148">
        <f>(IF('Projeto 2 não financiado'!$K$7="Sim",SUM(D9:D18)*1.1,SUM(D9:D18)))+IF('Projeto 2 não financiado'!$B$12&gt;0,'Projeto 2 não financiado'!$B$12*0.2)</f>
        <v>0</v>
      </c>
      <c r="E8" s="148">
        <f>(IF('Projeto 3 não financiado'!$K$7="Sim",SUM(E9:E18)*1.1,SUM(E9:E18)))+IF('Projeto 3 não financiado'!$B$12&gt;0,'Projeto 3 não financiado'!$B$12*0.2)</f>
        <v>0</v>
      </c>
      <c r="F8" s="148">
        <f>(IF('Projeto 4 não financiado'!$K$7="Sim",SUM(F9:F18)*1.1,SUM(F9:F18)))+IF('Projeto 4 não financiado'!$B$12&gt;0,'Projeto 4 não financiado'!$B$12*0.2)</f>
        <v>0</v>
      </c>
      <c r="G8" s="148">
        <f>(IF('Projeto 5 não financiado'!$K$7="Sim",SUM(G9:G18)*1.1,SUM(G9:G18)))+IF('Projeto 5 não financiado'!$B$12&gt;0,'Projeto 5 não financiado'!$B$12*0.2)</f>
        <v>0</v>
      </c>
      <c r="H8" s="148">
        <f>(IF('Projeto 1 financiado'!$I$7="Sim",SUM(H9:H18)*1.1,SUM(H9:H18)))+IF('Projeto 1 financiado'!$B$12&gt;0,'Projeto 1 financiado'!$B$12*0.2)</f>
        <v>0</v>
      </c>
      <c r="I8" s="148">
        <f>(IF('Projeto 2 financiado'!$I$7="Sim",SUM(I9:I18)*1.1,SUM(I9:I18)))+IF('Projeto 2 financiado'!$B$12&gt;0,'Projeto 2 financiado'!$B$12*0.2)</f>
        <v>0</v>
      </c>
      <c r="J8" s="148">
        <f>(IF('Projeto 3 financiado'!$I$7="Sim",SUM(J9:J18)*1.1,SUM(J9:J18)))+IF('Projeto 3 financiado'!$B$12&gt;0,'Projeto 3 financiado'!$B$12*0.2)</f>
        <v>0</v>
      </c>
      <c r="K8" s="148">
        <f>(IF('Projeto 4 financiado'!$I$7="Sim",SUM(K9:K18)*1.1,SUM(K9:K18)))+IF('Projeto 4 financiado'!$B$12&gt;0,'Projeto 4 financiado'!$B$12*0.2)</f>
        <v>0</v>
      </c>
      <c r="L8" s="149">
        <f>L9</f>
        <v>0</v>
      </c>
      <c r="M8" s="150">
        <f>M9</f>
        <v>0</v>
      </c>
    </row>
    <row r="9" spans="1:14" ht="33.75" x14ac:dyDescent="0.2">
      <c r="A9" s="131" t="s">
        <v>63</v>
      </c>
      <c r="B9" s="52" t="s">
        <v>87</v>
      </c>
      <c r="C9" s="80">
        <f>'Projeto 1 não financiado'!$B$9</f>
        <v>0</v>
      </c>
      <c r="D9" s="80">
        <f>'Projeto 2 não financiado'!$B$9</f>
        <v>0</v>
      </c>
      <c r="E9" s="80">
        <f>'Projeto 3 não financiado'!$B$9</f>
        <v>0</v>
      </c>
      <c r="F9" s="80">
        <f>'Projeto 4 não financiado'!$B$9</f>
        <v>0</v>
      </c>
      <c r="G9" s="80">
        <f>'Projeto 5 não financiado'!$B$9</f>
        <v>0</v>
      </c>
      <c r="H9" s="80">
        <f>'Projeto 1 financiado'!$B$9</f>
        <v>0</v>
      </c>
      <c r="I9" s="80">
        <f>'Projeto 2 financiado'!$B$9</f>
        <v>0</v>
      </c>
      <c r="J9" s="80">
        <f>'Projeto 3 financiado'!$B$9</f>
        <v>0</v>
      </c>
      <c r="K9" s="80">
        <f>'Projeto 4 financiado'!$B$9</f>
        <v>0</v>
      </c>
      <c r="L9" s="175">
        <f>+'Projeto 1 não financiado'!C9:C16+'Projeto 2 não financiado'!C9:C16+'Projeto 3 não financiado'!C9:C16+'Projeto 4 não financiado'!C9:C16+'Projeto 5 não financiado'!C9:C16+'Projeto 1 financiado'!C9:C16+'Projeto 2 financiado'!C9:C16+'Projeto 3 financiado'!C9:C16+'Projeto 4 financiado'!C9:C16</f>
        <v>0</v>
      </c>
      <c r="M9" s="169">
        <f>B8+C8+D8+E8+F8+G8+H8+I8+J8+K8-L8</f>
        <v>0</v>
      </c>
      <c r="N9" s="86"/>
    </row>
    <row r="10" spans="1:14" ht="36" customHeight="1" x14ac:dyDescent="0.2">
      <c r="A10" s="131" t="s">
        <v>51</v>
      </c>
      <c r="B10" s="52" t="s">
        <v>87</v>
      </c>
      <c r="C10" s="80">
        <f>'Projeto 1 não financiado'!$B$10</f>
        <v>0</v>
      </c>
      <c r="D10" s="80">
        <f>'Projeto 2 não financiado'!$B$10</f>
        <v>0</v>
      </c>
      <c r="E10" s="80">
        <f>'Projeto 3 não financiado'!$B$10</f>
        <v>0</v>
      </c>
      <c r="F10" s="80">
        <f>'Projeto 4 não financiado'!$B$10</f>
        <v>0</v>
      </c>
      <c r="G10" s="80">
        <f>'Projeto 5 não financiado'!$B$10</f>
        <v>0</v>
      </c>
      <c r="H10" s="80">
        <f>'Projeto 1 financiado'!$B$10</f>
        <v>0</v>
      </c>
      <c r="I10" s="80">
        <f>'Projeto 2 financiado'!$B$10</f>
        <v>0</v>
      </c>
      <c r="J10" s="80">
        <f>'Projeto 3 financiado'!$B$10</f>
        <v>0</v>
      </c>
      <c r="K10" s="80">
        <f>'Projeto 4 financiado'!$B$10</f>
        <v>0</v>
      </c>
      <c r="L10" s="176"/>
      <c r="M10" s="169"/>
    </row>
    <row r="11" spans="1:14" ht="36" customHeight="1" x14ac:dyDescent="0.2">
      <c r="A11" s="131" t="s">
        <v>52</v>
      </c>
      <c r="B11" s="52">
        <f>'Despesas I&amp;D Geral'!$B$9</f>
        <v>0</v>
      </c>
      <c r="C11" s="80" t="s">
        <v>87</v>
      </c>
      <c r="D11" s="80" t="s">
        <v>87</v>
      </c>
      <c r="E11" s="80" t="s">
        <v>87</v>
      </c>
      <c r="F11" s="80" t="s">
        <v>87</v>
      </c>
      <c r="G11" s="80" t="s">
        <v>87</v>
      </c>
      <c r="H11" s="80" t="s">
        <v>87</v>
      </c>
      <c r="I11" s="80" t="s">
        <v>87</v>
      </c>
      <c r="J11" s="80" t="s">
        <v>87</v>
      </c>
      <c r="K11" s="80" t="s">
        <v>87</v>
      </c>
      <c r="L11" s="176"/>
      <c r="M11" s="169"/>
    </row>
    <row r="12" spans="1:14" ht="67.5" x14ac:dyDescent="0.2">
      <c r="A12" s="131" t="s">
        <v>64</v>
      </c>
      <c r="B12" s="52" t="s">
        <v>87</v>
      </c>
      <c r="C12" s="80">
        <f>IF('Projeto 1 não financiado'!$B$13&gt;=('Projeto 1 não financiado'!$B$10*0.55),'Projeto 1 não financiado'!$B$10*0.55,'Projeto 1 não financiado'!$B$13)</f>
        <v>0</v>
      </c>
      <c r="D12" s="80">
        <f>IF('Projeto 2 não financiado'!$B$13&gt;=('Projeto 2 não financiado'!$B$10*0.55),'Projeto 2 não financiado'!$B$10*0.55,'Projeto 2 não financiado'!$B$13)</f>
        <v>0</v>
      </c>
      <c r="E12" s="80">
        <f>IF('Projeto 3 não financiado'!$B$13&gt;=('Projeto 3 não financiado'!$B$10*0.55),'Projeto 3 não financiado'!$B$10*0.55,'Projeto 3 não financiado'!$B$13)</f>
        <v>0</v>
      </c>
      <c r="F12" s="80">
        <f>IF('Projeto 4 não financiado'!$B$13&gt;=('Projeto 4 não financiado'!$B$10*0.55),'Projeto 4 não financiado'!$B$10*0.55,'Projeto 4 não financiado'!$B$13)</f>
        <v>0</v>
      </c>
      <c r="G12" s="80">
        <f>IF('Projeto 5 não financiado'!$B$13&gt;=('Projeto 5 não financiado'!$B$10*0.55),'Projeto 5 não financiado'!$B$10*0.55,'Projeto 5 não financiado'!$B$13)</f>
        <v>0</v>
      </c>
      <c r="H12" s="80">
        <f>IF('Projeto 1 financiado'!$B$13&gt;=('Projeto 1 financiado'!$B$10*0.55),'Projeto 1 financiado'!$B$10*0.55,'Projeto 1 financiado'!$B$13)</f>
        <v>0</v>
      </c>
      <c r="I12" s="80">
        <f>IF('Projeto 2 financiado'!$B$13&gt;=('Projeto 2 financiado'!$B$10*0.55),'Projeto 2 financiado'!$B$10*0.55,'Projeto 2 financiado'!$B$13)</f>
        <v>0</v>
      </c>
      <c r="J12" s="80">
        <f>IF('Projeto 3 financiado'!$B$13&gt;=('Projeto 3 financiado'!$B$10*0.55),'Projeto 3 financiado'!$B$10*0.55,'Projeto 3 financiado'!$B$13)</f>
        <v>0</v>
      </c>
      <c r="K12" s="80">
        <f>IF('Projeto 4 financiado'!$B$13&gt;=('Projeto 4 financiado'!$B$10*0.55),'Projeto 4 financiado'!$B$10*0.55,'Projeto 4 financiado'!$B$13)</f>
        <v>0</v>
      </c>
      <c r="L12" s="176"/>
      <c r="M12" s="169"/>
    </row>
    <row r="13" spans="1:14" ht="33.75" x14ac:dyDescent="0.2">
      <c r="A13" s="131" t="s">
        <v>65</v>
      </c>
      <c r="B13" s="52" t="s">
        <v>87</v>
      </c>
      <c r="C13" s="80">
        <f>'Projeto 1 não financiado'!$B$14</f>
        <v>0</v>
      </c>
      <c r="D13" s="80">
        <f>'Projeto 2 não financiado'!$B$14</f>
        <v>0</v>
      </c>
      <c r="E13" s="80">
        <f>'Projeto 3 não financiado'!$B$14</f>
        <v>0</v>
      </c>
      <c r="F13" s="80">
        <f>'Projeto 4 não financiado'!$B$14</f>
        <v>0</v>
      </c>
      <c r="G13" s="80">
        <f>'Projeto 5 não financiado'!$B$14</f>
        <v>0</v>
      </c>
      <c r="H13" s="80">
        <f>'Projeto 1 financiado'!$B$14</f>
        <v>0</v>
      </c>
      <c r="I13" s="80">
        <f>'Projeto 2 financiado'!$B$14</f>
        <v>0</v>
      </c>
      <c r="J13" s="80">
        <f>'Projeto 3 financiado'!$B$14</f>
        <v>0</v>
      </c>
      <c r="K13" s="80">
        <f>'Projeto 4 financiado'!$B$14</f>
        <v>0</v>
      </c>
      <c r="L13" s="176"/>
      <c r="M13" s="169"/>
    </row>
    <row r="14" spans="1:14" ht="33.75" x14ac:dyDescent="0.2">
      <c r="A14" s="131" t="s">
        <v>53</v>
      </c>
      <c r="B14" s="52">
        <f>'Despesas I&amp;D Geral'!$B$10</f>
        <v>0</v>
      </c>
      <c r="C14" s="80" t="s">
        <v>87</v>
      </c>
      <c r="D14" s="80" t="s">
        <v>87</v>
      </c>
      <c r="E14" s="80" t="s">
        <v>87</v>
      </c>
      <c r="F14" s="80" t="s">
        <v>87</v>
      </c>
      <c r="G14" s="80" t="s">
        <v>87</v>
      </c>
      <c r="H14" s="80" t="s">
        <v>87</v>
      </c>
      <c r="I14" s="80" t="s">
        <v>87</v>
      </c>
      <c r="J14" s="80" t="s">
        <v>87</v>
      </c>
      <c r="K14" s="80" t="s">
        <v>87</v>
      </c>
      <c r="L14" s="176"/>
      <c r="M14" s="169"/>
    </row>
    <row r="15" spans="1:14" ht="22.5" x14ac:dyDescent="0.2">
      <c r="A15" s="131" t="s">
        <v>62</v>
      </c>
      <c r="B15" s="52">
        <f>'Despesas I&amp;D Geral'!$B$11</f>
        <v>0</v>
      </c>
      <c r="C15" s="80" t="s">
        <v>87</v>
      </c>
      <c r="D15" s="80" t="s">
        <v>87</v>
      </c>
      <c r="E15" s="80" t="s">
        <v>87</v>
      </c>
      <c r="F15" s="80" t="s">
        <v>87</v>
      </c>
      <c r="G15" s="80" t="s">
        <v>87</v>
      </c>
      <c r="H15" s="80" t="s">
        <v>87</v>
      </c>
      <c r="I15" s="80" t="s">
        <v>87</v>
      </c>
      <c r="J15" s="80" t="s">
        <v>87</v>
      </c>
      <c r="K15" s="80" t="s">
        <v>87</v>
      </c>
      <c r="L15" s="176"/>
      <c r="M15" s="169"/>
    </row>
    <row r="16" spans="1:14" ht="45" x14ac:dyDescent="0.2">
      <c r="A16" s="131" t="s">
        <v>66</v>
      </c>
      <c r="B16" s="52" t="s">
        <v>87</v>
      </c>
      <c r="C16" s="80">
        <f>'Projeto 1 não financiado'!$B$15</f>
        <v>0</v>
      </c>
      <c r="D16" s="80">
        <f>'Projeto 2 não financiado'!$B$15</f>
        <v>0</v>
      </c>
      <c r="E16" s="80">
        <f>'Projeto 3 não financiado'!$B$15</f>
        <v>0</v>
      </c>
      <c r="F16" s="80">
        <f>'Projeto 4 não financiado'!$B$15</f>
        <v>0</v>
      </c>
      <c r="G16" s="80">
        <f>'Projeto 5 não financiado'!$B$15</f>
        <v>0</v>
      </c>
      <c r="H16" s="80">
        <f>'Projeto 1 financiado'!$B$15</f>
        <v>0</v>
      </c>
      <c r="I16" s="80">
        <f>'Projeto 2 financiado'!$B$15</f>
        <v>0</v>
      </c>
      <c r="J16" s="80">
        <f>'Projeto 3 financiado'!$B$15</f>
        <v>0</v>
      </c>
      <c r="K16" s="80">
        <f>'Projeto 4 financiado'!$B$15</f>
        <v>0</v>
      </c>
      <c r="L16" s="176"/>
      <c r="M16" s="169"/>
    </row>
    <row r="17" spans="1:13" ht="21.75" customHeight="1" thickBot="1" x14ac:dyDescent="0.25">
      <c r="A17" s="132" t="s">
        <v>54</v>
      </c>
      <c r="B17" s="82">
        <f>'Despesas I&amp;D Geral'!$B$12</f>
        <v>0</v>
      </c>
      <c r="C17" s="80" t="s">
        <v>87</v>
      </c>
      <c r="D17" s="80" t="s">
        <v>87</v>
      </c>
      <c r="E17" s="80" t="s">
        <v>87</v>
      </c>
      <c r="F17" s="80" t="s">
        <v>87</v>
      </c>
      <c r="G17" s="80" t="s">
        <v>87</v>
      </c>
      <c r="H17" s="80" t="s">
        <v>87</v>
      </c>
      <c r="I17" s="80" t="s">
        <v>87</v>
      </c>
      <c r="J17" s="80" t="s">
        <v>87</v>
      </c>
      <c r="K17" s="80" t="s">
        <v>87</v>
      </c>
      <c r="L17" s="176"/>
      <c r="M17" s="170"/>
    </row>
    <row r="18" spans="1:13" ht="34.5" thickBot="1" x14ac:dyDescent="0.25">
      <c r="A18" s="132" t="s">
        <v>61</v>
      </c>
      <c r="B18" s="83" t="s">
        <v>87</v>
      </c>
      <c r="C18" s="84">
        <f>'Projeto 1 não financiado'!$B$16</f>
        <v>0</v>
      </c>
      <c r="D18" s="84">
        <f>'Projeto 2 não financiado'!$B$16</f>
        <v>0</v>
      </c>
      <c r="E18" s="84">
        <f>'Projeto 3 não financiado'!$B$16</f>
        <v>0</v>
      </c>
      <c r="F18" s="84">
        <f>'Projeto 4 não financiado'!$B$16</f>
        <v>0</v>
      </c>
      <c r="G18" s="84">
        <f>'Projeto 5 não financiado'!$B$16</f>
        <v>0</v>
      </c>
      <c r="H18" s="84">
        <f>'Projeto 1 financiado'!$B$16</f>
        <v>0</v>
      </c>
      <c r="I18" s="84">
        <f>'Projeto 2 financiado'!$B$16</f>
        <v>0</v>
      </c>
      <c r="J18" s="84">
        <f>'Projeto 3 financiado'!$B$16</f>
        <v>0</v>
      </c>
      <c r="K18" s="84">
        <f>'Projeto 4 financiado'!$B$16</f>
        <v>0</v>
      </c>
      <c r="L18" s="177"/>
      <c r="M18" s="171"/>
    </row>
    <row r="19" spans="1:13" x14ac:dyDescent="0.2">
      <c r="A19" s="47" t="s">
        <v>40</v>
      </c>
      <c r="B19" s="48"/>
      <c r="C19" s="48"/>
      <c r="D19" s="48"/>
      <c r="E19" s="48"/>
      <c r="F19" s="48"/>
      <c r="G19" s="48"/>
      <c r="H19" s="48"/>
      <c r="I19" s="48"/>
      <c r="J19" s="48"/>
      <c r="K19" s="54"/>
      <c r="L19" s="38"/>
      <c r="M19" s="38"/>
    </row>
    <row r="20" spans="1:13" ht="13.5" x14ac:dyDescent="0.2">
      <c r="A20" s="49"/>
      <c r="B20" s="48"/>
      <c r="C20" s="48"/>
      <c r="D20" s="48"/>
      <c r="E20" s="48"/>
      <c r="F20" s="48"/>
      <c r="G20" s="48"/>
      <c r="H20" s="48"/>
      <c r="I20" s="48"/>
      <c r="J20" s="48"/>
      <c r="K20" s="54"/>
      <c r="L20" s="38"/>
      <c r="M20" s="38"/>
    </row>
    <row r="21" spans="1:13" s="56" customFormat="1" ht="21" thickBot="1" x14ac:dyDescent="0.35">
      <c r="A21" s="39" t="s">
        <v>7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</row>
    <row r="22" spans="1:13" ht="34.5" customHeight="1" thickBot="1" x14ac:dyDescent="0.25">
      <c r="A22" s="172" t="s">
        <v>4</v>
      </c>
      <c r="B22" s="173"/>
      <c r="C22" s="173"/>
      <c r="D22" s="173"/>
      <c r="E22" s="173"/>
      <c r="F22" s="173"/>
      <c r="G22" s="173"/>
      <c r="H22" s="173"/>
      <c r="I22" s="173"/>
      <c r="J22" s="174"/>
      <c r="K22" s="145">
        <f>IF(K29&lt;0,K30,(K29+K30))</f>
        <v>0</v>
      </c>
      <c r="L22" s="38"/>
      <c r="M22" s="38"/>
    </row>
    <row r="23" spans="1:13" x14ac:dyDescent="0.2">
      <c r="A23" s="57" t="s">
        <v>9</v>
      </c>
      <c r="B23" s="58"/>
      <c r="C23" s="58"/>
      <c r="D23" s="58"/>
      <c r="E23" s="58"/>
      <c r="F23" s="58"/>
      <c r="G23" s="58"/>
      <c r="H23" s="58"/>
      <c r="I23" s="58"/>
      <c r="J23" s="59"/>
      <c r="K23" s="120">
        <f>B8+C8+D8+E8+F8+G8+H8+I8+J8+K8</f>
        <v>0</v>
      </c>
      <c r="L23" s="38"/>
      <c r="M23" s="38"/>
    </row>
    <row r="24" spans="1:13" ht="13.5" thickBot="1" x14ac:dyDescent="0.25">
      <c r="A24" s="161" t="s">
        <v>5</v>
      </c>
      <c r="B24" s="162"/>
      <c r="C24" s="162"/>
      <c r="D24" s="162"/>
      <c r="E24" s="162"/>
      <c r="F24" s="162"/>
      <c r="G24" s="162"/>
      <c r="H24" s="162"/>
      <c r="I24" s="162"/>
      <c r="J24" s="163"/>
      <c r="K24" s="13">
        <f>M8</f>
        <v>0</v>
      </c>
      <c r="L24" s="38"/>
      <c r="M24" s="38"/>
    </row>
    <row r="25" spans="1:13" x14ac:dyDescent="0.2">
      <c r="A25" s="60" t="s">
        <v>10</v>
      </c>
      <c r="B25" s="61"/>
      <c r="C25" s="61"/>
      <c r="D25" s="61"/>
      <c r="E25" s="61"/>
      <c r="F25" s="61"/>
      <c r="G25" s="61"/>
      <c r="H25" s="61"/>
      <c r="I25" s="62"/>
      <c r="J25" s="63"/>
      <c r="K25" s="11">
        <f>+'Despesas anos anteriores'!D10-'Despesas anos anteriores'!E10</f>
        <v>0</v>
      </c>
      <c r="L25" s="38"/>
      <c r="M25" s="38"/>
    </row>
    <row r="26" spans="1:13" ht="13.5" thickBot="1" x14ac:dyDescent="0.25">
      <c r="A26" s="64" t="s">
        <v>11</v>
      </c>
      <c r="B26" s="65"/>
      <c r="C26" s="65"/>
      <c r="D26" s="65"/>
      <c r="E26" s="65"/>
      <c r="F26" s="65"/>
      <c r="G26" s="65"/>
      <c r="H26" s="65"/>
      <c r="I26" s="66"/>
      <c r="J26" s="67"/>
      <c r="K26" s="121">
        <f>+'Despesas anos anteriores'!B10-'Despesas anos anteriores'!C10</f>
        <v>0</v>
      </c>
      <c r="L26" s="38"/>
      <c r="M26" s="38"/>
    </row>
    <row r="27" spans="1:13" x14ac:dyDescent="0.2">
      <c r="A27" s="68" t="s">
        <v>6</v>
      </c>
      <c r="B27" s="51"/>
      <c r="C27" s="51"/>
      <c r="D27" s="51"/>
      <c r="E27" s="51"/>
      <c r="F27" s="51"/>
      <c r="G27" s="51"/>
      <c r="H27" s="51"/>
      <c r="I27" s="69"/>
      <c r="J27" s="70"/>
      <c r="K27" s="13">
        <f>+(K25+K26)/2</f>
        <v>0</v>
      </c>
      <c r="L27" s="38"/>
      <c r="M27" s="38"/>
    </row>
    <row r="28" spans="1:13" ht="13.5" thickBot="1" x14ac:dyDescent="0.25">
      <c r="A28" s="71" t="s">
        <v>42</v>
      </c>
      <c r="B28" s="72"/>
      <c r="C28" s="72"/>
      <c r="D28" s="72"/>
      <c r="E28" s="72"/>
      <c r="F28" s="72"/>
      <c r="G28" s="72"/>
      <c r="H28" s="72"/>
      <c r="I28" s="73"/>
      <c r="J28" s="74"/>
      <c r="K28" s="12">
        <f>+K24-K27</f>
        <v>0</v>
      </c>
      <c r="L28" s="38"/>
      <c r="M28" s="38"/>
    </row>
    <row r="29" spans="1:13" x14ac:dyDescent="0.2">
      <c r="A29" s="75" t="s">
        <v>43</v>
      </c>
      <c r="B29" s="76"/>
      <c r="C29" s="76"/>
      <c r="D29" s="76"/>
      <c r="E29" s="76"/>
      <c r="F29" s="76"/>
      <c r="G29" s="76"/>
      <c r="H29" s="76"/>
      <c r="I29" s="77"/>
      <c r="J29" s="78"/>
      <c r="K29" s="123">
        <f>IF(('Despesas anos anteriores'!J8="Não"),0,IF((0.5*K28)&gt;=1500000,1500000,0.5*K28))</f>
        <v>0</v>
      </c>
      <c r="L29" s="38"/>
      <c r="M29" s="38"/>
    </row>
    <row r="30" spans="1:13" ht="13.5" thickBot="1" x14ac:dyDescent="0.25">
      <c r="A30" s="71" t="s">
        <v>68</v>
      </c>
      <c r="B30" s="72"/>
      <c r="C30" s="72"/>
      <c r="D30" s="72"/>
      <c r="E30" s="72"/>
      <c r="F30" s="72"/>
      <c r="G30" s="72"/>
      <c r="H30" s="72"/>
      <c r="I30" s="73"/>
      <c r="J30" s="74"/>
      <c r="K30" s="12">
        <f>IF('Despesas anos anteriores'!J8="Não",'Quadro Resumo'!K24*0.475,'Quadro Resumo'!K24*0.325)</f>
        <v>0</v>
      </c>
      <c r="L30" s="38"/>
      <c r="M30" s="38"/>
    </row>
    <row r="31" spans="1:13" x14ac:dyDescent="0.2">
      <c r="A31" s="50"/>
      <c r="B31" s="51"/>
      <c r="C31" s="51"/>
      <c r="D31" s="51"/>
      <c r="E31" s="51"/>
      <c r="F31" s="51"/>
      <c r="G31" s="51"/>
      <c r="H31" s="51"/>
      <c r="I31" s="69"/>
      <c r="J31" s="69"/>
      <c r="K31" s="33"/>
      <c r="L31" s="38"/>
      <c r="M31" s="38"/>
    </row>
    <row r="32" spans="1:13" x14ac:dyDescent="0.2">
      <c r="A32" s="50"/>
      <c r="B32" s="51"/>
      <c r="C32" s="51"/>
      <c r="D32" s="51"/>
      <c r="E32" s="51"/>
      <c r="F32" s="51"/>
      <c r="G32" s="51"/>
      <c r="H32" s="51"/>
      <c r="I32" s="69"/>
      <c r="J32" s="69"/>
      <c r="K32" s="33"/>
      <c r="L32" s="38"/>
      <c r="M32" s="38"/>
    </row>
    <row r="33" spans="1:13" x14ac:dyDescent="0.2">
      <c r="A33" s="79"/>
      <c r="B33" s="51"/>
      <c r="C33" s="51"/>
      <c r="D33" s="51"/>
      <c r="E33" s="51"/>
      <c r="F33" s="51"/>
      <c r="G33" s="51"/>
      <c r="H33" s="51"/>
      <c r="I33" s="69"/>
      <c r="J33" s="69"/>
      <c r="K33" s="54"/>
      <c r="L33" s="38"/>
      <c r="M33" s="38"/>
    </row>
  </sheetData>
  <sheetProtection formatCells="0" formatColumns="0" formatRows="0" insertColumns="0" insertRows="0" insertHyperlinks="0" deleteColumns="0" deleteRows="0" sort="0" autoFilter="0" pivotTables="0"/>
  <mergeCells count="18">
    <mergeCell ref="M6:M7"/>
    <mergeCell ref="A1:H2"/>
    <mergeCell ref="M9:M18"/>
    <mergeCell ref="A22:J22"/>
    <mergeCell ref="L6:L7"/>
    <mergeCell ref="L9:L18"/>
    <mergeCell ref="A6:A7"/>
    <mergeCell ref="D6:D7"/>
    <mergeCell ref="E6:E7"/>
    <mergeCell ref="A24:J24"/>
    <mergeCell ref="C6:C7"/>
    <mergeCell ref="K6:K7"/>
    <mergeCell ref="J6:J7"/>
    <mergeCell ref="B6:B7"/>
    <mergeCell ref="H6:H7"/>
    <mergeCell ref="I6:I7"/>
    <mergeCell ref="F6:F7"/>
    <mergeCell ref="G6:G7"/>
  </mergeCells>
  <phoneticPr fontId="0" type="noConversion"/>
  <pageMargins left="0.39" right="0.17" top="0.35" bottom="0.45" header="0.19" footer="0.3"/>
  <pageSetup paperSize="9" scale="60" fitToHeight="2" orientation="portrait" r:id="rId1"/>
  <headerFooter alignWithMargins="0"/>
  <ignoredErrors>
    <ignoredError sqref="B5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showGridLines="0" zoomScaleNormal="100" workbookViewId="0">
      <selection activeCell="K14" sqref="K14"/>
    </sheetView>
  </sheetViews>
  <sheetFormatPr defaultColWidth="9.140625" defaultRowHeight="12.75" x14ac:dyDescent="0.2"/>
  <cols>
    <col min="1" max="1" width="34.7109375" style="37" customWidth="1"/>
    <col min="2" max="3" width="20" style="37" customWidth="1"/>
    <col min="4" max="4" width="18.5703125" style="37" customWidth="1"/>
    <col min="5" max="5" width="18.42578125" style="37" customWidth="1"/>
    <col min="6" max="8" width="9.140625" style="37"/>
    <col min="9" max="9" width="9.7109375" style="37" customWidth="1"/>
    <col min="10" max="16384" width="9.140625" style="37"/>
  </cols>
  <sheetData>
    <row r="1" spans="1:10" ht="18" customHeight="1" x14ac:dyDescent="0.2">
      <c r="A1" s="168" t="s">
        <v>113</v>
      </c>
      <c r="B1" s="168"/>
      <c r="C1" s="168"/>
      <c r="D1" s="168"/>
      <c r="E1" s="168"/>
    </row>
    <row r="2" spans="1:10" ht="18" customHeight="1" x14ac:dyDescent="0.2">
      <c r="A2" s="168"/>
      <c r="B2" s="168"/>
      <c r="C2" s="168"/>
      <c r="D2" s="168"/>
      <c r="E2" s="168"/>
    </row>
    <row r="3" spans="1:10" ht="18" customHeight="1" x14ac:dyDescent="0.25">
      <c r="A3" s="36"/>
      <c r="B3" s="38"/>
      <c r="C3" s="38"/>
      <c r="D3" s="36"/>
      <c r="E3" s="36"/>
    </row>
    <row r="4" spans="1:10" ht="15" customHeight="1" x14ac:dyDescent="0.3">
      <c r="A4" s="39"/>
      <c r="B4" s="38"/>
      <c r="C4" s="38"/>
      <c r="D4" s="38"/>
      <c r="E4" s="38"/>
    </row>
    <row r="5" spans="1:10" ht="13.5" thickBot="1" x14ac:dyDescent="0.25">
      <c r="A5" s="40" t="s">
        <v>8</v>
      </c>
      <c r="B5" s="85"/>
      <c r="C5" s="85"/>
      <c r="D5" s="85"/>
      <c r="E5" s="85"/>
      <c r="J5" s="125"/>
    </row>
    <row r="6" spans="1:10" ht="12.75" customHeight="1" x14ac:dyDescent="0.2">
      <c r="A6" s="190" t="s">
        <v>74</v>
      </c>
      <c r="B6" s="192">
        <v>2019</v>
      </c>
      <c r="C6" s="193"/>
      <c r="D6" s="192">
        <v>2020</v>
      </c>
      <c r="E6" s="196"/>
    </row>
    <row r="7" spans="1:10" ht="22.5" customHeight="1" thickBot="1" x14ac:dyDescent="0.25">
      <c r="A7" s="191"/>
      <c r="B7" s="194"/>
      <c r="C7" s="195"/>
      <c r="D7" s="194"/>
      <c r="E7" s="197"/>
      <c r="G7" s="42" t="s">
        <v>84</v>
      </c>
      <c r="H7" s="42"/>
      <c r="I7" s="42"/>
      <c r="J7" s="43" t="s">
        <v>69</v>
      </c>
    </row>
    <row r="8" spans="1:10" ht="23.25" customHeight="1" thickBot="1" x14ac:dyDescent="0.25">
      <c r="A8" s="124" t="s">
        <v>77</v>
      </c>
      <c r="B8" s="186">
        <f>+B10-C10</f>
        <v>0</v>
      </c>
      <c r="C8" s="187"/>
      <c r="D8" s="188">
        <f>+D10-E10</f>
        <v>0</v>
      </c>
      <c r="E8" s="189"/>
      <c r="G8" s="126" t="s">
        <v>85</v>
      </c>
      <c r="H8" s="126"/>
      <c r="I8" s="126"/>
      <c r="J8" s="127"/>
    </row>
    <row r="9" spans="1:10" ht="19.5" customHeight="1" x14ac:dyDescent="0.2">
      <c r="A9" s="114"/>
      <c r="B9" s="152" t="s">
        <v>75</v>
      </c>
      <c r="C9" s="152" t="s">
        <v>76</v>
      </c>
      <c r="D9" s="152" t="s">
        <v>75</v>
      </c>
      <c r="E9" s="152" t="s">
        <v>76</v>
      </c>
      <c r="J9" s="42"/>
    </row>
    <row r="10" spans="1:10" ht="33.75" customHeight="1" x14ac:dyDescent="0.2">
      <c r="A10" s="151" t="s">
        <v>112</v>
      </c>
      <c r="B10" s="112">
        <f>SUM(B11:B20)</f>
        <v>0</v>
      </c>
      <c r="C10" s="113">
        <f>+C11</f>
        <v>0</v>
      </c>
      <c r="D10" s="112">
        <f>SUM(D11:D20)</f>
        <v>0</v>
      </c>
      <c r="E10" s="115">
        <f>+E11</f>
        <v>0</v>
      </c>
      <c r="J10" s="42"/>
    </row>
    <row r="11" spans="1:10" ht="33.75" x14ac:dyDescent="0.2">
      <c r="A11" s="116" t="s">
        <v>63</v>
      </c>
      <c r="B11" s="27"/>
      <c r="C11" s="180"/>
      <c r="D11" s="27"/>
      <c r="E11" s="183"/>
    </row>
    <row r="12" spans="1:10" ht="36" customHeight="1" x14ac:dyDescent="0.2">
      <c r="A12" s="116" t="s">
        <v>51</v>
      </c>
      <c r="B12" s="27"/>
      <c r="C12" s="181"/>
      <c r="D12" s="27"/>
      <c r="E12" s="184"/>
    </row>
    <row r="13" spans="1:10" ht="36" customHeight="1" x14ac:dyDescent="0.2">
      <c r="A13" s="116" t="s">
        <v>52</v>
      </c>
      <c r="B13" s="27"/>
      <c r="C13" s="181"/>
      <c r="D13" s="27"/>
      <c r="E13" s="184"/>
    </row>
    <row r="14" spans="1:10" ht="67.5" x14ac:dyDescent="0.2">
      <c r="A14" s="116" t="s">
        <v>64</v>
      </c>
      <c r="B14" s="27"/>
      <c r="C14" s="181"/>
      <c r="D14" s="27"/>
      <c r="E14" s="184"/>
    </row>
    <row r="15" spans="1:10" ht="33.75" x14ac:dyDescent="0.2">
      <c r="A15" s="116" t="s">
        <v>65</v>
      </c>
      <c r="B15" s="27"/>
      <c r="C15" s="181"/>
      <c r="D15" s="27"/>
      <c r="E15" s="184"/>
    </row>
    <row r="16" spans="1:10" ht="33.75" x14ac:dyDescent="0.2">
      <c r="A16" s="116" t="s">
        <v>53</v>
      </c>
      <c r="B16" s="27"/>
      <c r="C16" s="181"/>
      <c r="D16" s="27"/>
      <c r="E16" s="184"/>
    </row>
    <row r="17" spans="1:5" ht="22.5" x14ac:dyDescent="0.2">
      <c r="A17" s="116" t="s">
        <v>62</v>
      </c>
      <c r="B17" s="27"/>
      <c r="C17" s="181"/>
      <c r="D17" s="27"/>
      <c r="E17" s="184"/>
    </row>
    <row r="18" spans="1:5" ht="45" x14ac:dyDescent="0.2">
      <c r="A18" s="116" t="s">
        <v>66</v>
      </c>
      <c r="B18" s="27"/>
      <c r="C18" s="181"/>
      <c r="D18" s="27"/>
      <c r="E18" s="184"/>
    </row>
    <row r="19" spans="1:5" ht="13.5" thickBot="1" x14ac:dyDescent="0.25">
      <c r="A19" s="117" t="s">
        <v>54</v>
      </c>
      <c r="B19" s="29"/>
      <c r="C19" s="181"/>
      <c r="D19" s="27"/>
      <c r="E19" s="184"/>
    </row>
    <row r="20" spans="1:5" ht="34.5" thickBot="1" x14ac:dyDescent="0.25">
      <c r="A20" s="118" t="s">
        <v>61</v>
      </c>
      <c r="B20" s="119"/>
      <c r="C20" s="182"/>
      <c r="D20" s="119"/>
      <c r="E20" s="185"/>
    </row>
    <row r="21" spans="1:5" x14ac:dyDescent="0.2">
      <c r="A21" s="47" t="s">
        <v>40</v>
      </c>
      <c r="B21" s="48"/>
      <c r="C21" s="48"/>
      <c r="D21" s="38"/>
      <c r="E21" s="38"/>
    </row>
    <row r="22" spans="1:5" ht="13.5" x14ac:dyDescent="0.2">
      <c r="A22" s="49"/>
      <c r="B22" s="48"/>
      <c r="C22" s="48"/>
      <c r="D22" s="38"/>
      <c r="E22" s="38"/>
    </row>
    <row r="23" spans="1:5" x14ac:dyDescent="0.2">
      <c r="A23" s="50"/>
      <c r="B23" s="51"/>
      <c r="C23" s="51"/>
      <c r="D23" s="38"/>
      <c r="E23" s="38"/>
    </row>
  </sheetData>
  <sheetProtection sheet="1" formatCells="0" formatColumns="0" formatRows="0" insertColumns="0" insertRows="0" insertHyperlinks="0" deleteColumns="0" deleteRows="0" sort="0" autoFilter="0" pivotTables="0"/>
  <mergeCells count="8">
    <mergeCell ref="C11:C20"/>
    <mergeCell ref="E11:E20"/>
    <mergeCell ref="B8:C8"/>
    <mergeCell ref="D8:E8"/>
    <mergeCell ref="A1:E2"/>
    <mergeCell ref="A6:A7"/>
    <mergeCell ref="B6:C7"/>
    <mergeCell ref="D6:E7"/>
  </mergeCells>
  <conditionalFormatting sqref="G8:I8">
    <cfRule type="expression" dxfId="1" priority="2" stopIfTrue="1">
      <formula>IF($J$7="Sim",1,0)</formula>
    </cfRule>
  </conditionalFormatting>
  <conditionalFormatting sqref="J8">
    <cfRule type="expression" dxfId="0" priority="1" stopIfTrue="1">
      <formula>IF($J$7="Sim",1,0)</formula>
    </cfRule>
  </conditionalFormatting>
  <dataValidations count="2">
    <dataValidation type="list" allowBlank="1" showInputMessage="1" showErrorMessage="1" sqref="J7">
      <formula1>"Sim,Não,"</formula1>
    </dataValidation>
    <dataValidation type="list" showInputMessage="1" showErrorMessage="1" sqref="J8">
      <formula1>"Sim,Não"</formula1>
    </dataValidation>
  </dataValidations>
  <pageMargins left="0.39" right="0.17" top="0.35" bottom="0.45" header="0.19" footer="0.3"/>
  <pageSetup paperSize="9" scale="60" fitToHeight="2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showGridLines="0" zoomScaleNormal="100" workbookViewId="0">
      <selection activeCell="B28" sqref="B28"/>
    </sheetView>
  </sheetViews>
  <sheetFormatPr defaultColWidth="9.140625" defaultRowHeight="12.75" x14ac:dyDescent="0.2"/>
  <cols>
    <col min="1" max="1" width="34.7109375" style="37" customWidth="1"/>
    <col min="2" max="2" width="20" style="37" customWidth="1"/>
    <col min="3" max="12" width="9.140625" style="37"/>
    <col min="13" max="13" width="10.140625" style="37" bestFit="1" customWidth="1"/>
    <col min="14" max="16384" width="9.140625" style="37"/>
  </cols>
  <sheetData>
    <row r="1" spans="1:10" ht="18" customHeight="1" x14ac:dyDescent="0.2">
      <c r="A1" s="168" t="s">
        <v>114</v>
      </c>
      <c r="B1" s="168"/>
      <c r="C1" s="168"/>
      <c r="D1" s="168"/>
    </row>
    <row r="2" spans="1:10" ht="18" customHeight="1" x14ac:dyDescent="0.2">
      <c r="A2" s="168"/>
      <c r="B2" s="168"/>
      <c r="C2" s="168"/>
      <c r="D2" s="168"/>
    </row>
    <row r="3" spans="1:10" ht="18" customHeight="1" x14ac:dyDescent="0.25">
      <c r="A3" s="36"/>
      <c r="B3" s="38"/>
    </row>
    <row r="4" spans="1:10" ht="15" customHeight="1" thickBot="1" x14ac:dyDescent="0.35">
      <c r="A4" s="39"/>
      <c r="B4" s="38"/>
    </row>
    <row r="5" spans="1:10" ht="13.5" thickBot="1" x14ac:dyDescent="0.25">
      <c r="A5" s="40" t="s">
        <v>8</v>
      </c>
      <c r="B5" s="41" t="s">
        <v>0</v>
      </c>
    </row>
    <row r="6" spans="1:10" ht="12.75" customHeight="1" thickBot="1" x14ac:dyDescent="0.25">
      <c r="A6" s="178" t="s">
        <v>41</v>
      </c>
      <c r="B6" s="164" t="s">
        <v>86</v>
      </c>
    </row>
    <row r="7" spans="1:10" ht="28.5" customHeight="1" thickBot="1" x14ac:dyDescent="0.25">
      <c r="A7" s="179"/>
      <c r="B7" s="164"/>
      <c r="E7" s="125"/>
      <c r="F7" s="128"/>
      <c r="G7" s="128"/>
      <c r="H7" s="128"/>
      <c r="I7" s="128"/>
      <c r="J7" s="125"/>
    </row>
    <row r="8" spans="1:10" ht="33.75" customHeight="1" x14ac:dyDescent="0.2">
      <c r="A8" s="146" t="s">
        <v>112</v>
      </c>
      <c r="B8" s="10">
        <f>SUM(B9:B12)</f>
        <v>0</v>
      </c>
      <c r="J8" s="42"/>
    </row>
    <row r="9" spans="1:10" ht="36" customHeight="1" x14ac:dyDescent="0.2">
      <c r="A9" s="44" t="s">
        <v>52</v>
      </c>
      <c r="B9" s="129"/>
    </row>
    <row r="10" spans="1:10" ht="33.75" x14ac:dyDescent="0.2">
      <c r="A10" s="44" t="s">
        <v>53</v>
      </c>
      <c r="B10" s="129"/>
    </row>
    <row r="11" spans="1:10" ht="24.75" customHeight="1" x14ac:dyDescent="0.2">
      <c r="A11" s="44" t="s">
        <v>62</v>
      </c>
      <c r="B11" s="129"/>
    </row>
    <row r="12" spans="1:10" ht="20.25" customHeight="1" thickBot="1" x14ac:dyDescent="0.25">
      <c r="A12" s="46" t="s">
        <v>54</v>
      </c>
      <c r="B12" s="130"/>
    </row>
    <row r="13" spans="1:10" x14ac:dyDescent="0.2">
      <c r="A13" s="47" t="s">
        <v>40</v>
      </c>
      <c r="B13" s="48"/>
    </row>
    <row r="14" spans="1:10" ht="13.5" x14ac:dyDescent="0.2">
      <c r="A14" s="49"/>
      <c r="B14" s="48"/>
    </row>
    <row r="15" spans="1:10" x14ac:dyDescent="0.2">
      <c r="A15" s="50"/>
      <c r="B15" s="51"/>
    </row>
  </sheetData>
  <sheetProtection formatCells="0" formatColumns="0" formatRows="0" insertColumns="0" insertRows="0" insertHyperlinks="0" deleteColumns="0" deleteRows="0" sort="0" autoFilter="0" pivotTables="0"/>
  <mergeCells count="3">
    <mergeCell ref="A6:A7"/>
    <mergeCell ref="B6:B7"/>
    <mergeCell ref="A1:D2"/>
  </mergeCells>
  <dataValidations count="1">
    <dataValidation type="list" allowBlank="1" showInputMessage="1" showErrorMessage="1" sqref="J7">
      <formula1>"Sim,Não"</formula1>
    </dataValidation>
  </dataValidations>
  <pageMargins left="0.39" right="0.17" top="0.35" bottom="0.45" header="0.19" footer="0.3"/>
  <pageSetup paperSize="9" scale="60" fitToHeight="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showGridLines="0" zoomScaleNormal="100" workbookViewId="0">
      <selection activeCell="G17" sqref="G17"/>
    </sheetView>
  </sheetViews>
  <sheetFormatPr defaultColWidth="9.140625" defaultRowHeight="12.75" x14ac:dyDescent="0.2"/>
  <cols>
    <col min="1" max="1" width="34.7109375" style="37" customWidth="1"/>
    <col min="2" max="2" width="20" style="37" customWidth="1"/>
    <col min="3" max="3" width="18.5703125" style="37" customWidth="1"/>
    <col min="4" max="4" width="18.42578125" style="37" customWidth="1"/>
    <col min="5" max="5" width="11.42578125" style="37" customWidth="1"/>
    <col min="6" max="16384" width="9.140625" style="37"/>
  </cols>
  <sheetData>
    <row r="1" spans="1:11" ht="18" customHeight="1" x14ac:dyDescent="0.2">
      <c r="A1" s="168" t="s">
        <v>113</v>
      </c>
      <c r="B1" s="168"/>
      <c r="C1" s="168"/>
      <c r="D1" s="168"/>
    </row>
    <row r="2" spans="1:11" ht="18" customHeight="1" x14ac:dyDescent="0.2">
      <c r="A2" s="168"/>
      <c r="B2" s="168"/>
      <c r="C2" s="168"/>
      <c r="D2" s="168"/>
    </row>
    <row r="3" spans="1:11" ht="18" customHeight="1" x14ac:dyDescent="0.25">
      <c r="A3" s="36"/>
      <c r="B3" s="38"/>
      <c r="C3" s="36"/>
      <c r="D3" s="36"/>
    </row>
    <row r="4" spans="1:11" ht="15" customHeight="1" thickBot="1" x14ac:dyDescent="0.35">
      <c r="A4" s="39"/>
      <c r="B4" s="38"/>
      <c r="C4" s="38"/>
      <c r="D4" s="38"/>
    </row>
    <row r="5" spans="1:11" ht="13.5" thickBot="1" x14ac:dyDescent="0.25">
      <c r="A5" s="40" t="s">
        <v>8</v>
      </c>
      <c r="B5" s="41" t="s">
        <v>0</v>
      </c>
      <c r="C5" s="41" t="s">
        <v>1</v>
      </c>
      <c r="D5" s="41" t="s">
        <v>2</v>
      </c>
    </row>
    <row r="6" spans="1:11" ht="12.75" customHeight="1" thickBot="1" x14ac:dyDescent="0.25">
      <c r="A6" s="178" t="s">
        <v>41</v>
      </c>
      <c r="B6" s="164" t="s">
        <v>102</v>
      </c>
      <c r="C6" s="167" t="s">
        <v>27</v>
      </c>
      <c r="D6" s="167" t="s">
        <v>67</v>
      </c>
    </row>
    <row r="7" spans="1:11" ht="28.5" customHeight="1" thickBot="1" x14ac:dyDescent="0.25">
      <c r="A7" s="179"/>
      <c r="B7" s="164"/>
      <c r="C7" s="167"/>
      <c r="D7" s="167"/>
      <c r="F7" s="42" t="s">
        <v>70</v>
      </c>
      <c r="K7" s="43" t="s">
        <v>69</v>
      </c>
    </row>
    <row r="8" spans="1:11" ht="33.75" customHeight="1" x14ac:dyDescent="0.2">
      <c r="A8" s="146" t="s">
        <v>112</v>
      </c>
      <c r="B8" s="10">
        <f>B9+B11+B12+B13+B14+B15+B16</f>
        <v>0</v>
      </c>
      <c r="C8" s="10">
        <f>C9</f>
        <v>0</v>
      </c>
      <c r="D8" s="9">
        <f>D9</f>
        <v>0</v>
      </c>
      <c r="K8" s="42"/>
    </row>
    <row r="9" spans="1:11" ht="33.75" x14ac:dyDescent="0.2">
      <c r="A9" s="44" t="s">
        <v>63</v>
      </c>
      <c r="B9" s="27"/>
      <c r="C9" s="198"/>
      <c r="D9" s="201">
        <f>B8-C8</f>
        <v>0</v>
      </c>
    </row>
    <row r="10" spans="1:11" ht="36" customHeight="1" x14ac:dyDescent="0.2">
      <c r="A10" s="44" t="s">
        <v>51</v>
      </c>
      <c r="B10" s="52">
        <f>SUM(B11:B12)</f>
        <v>0</v>
      </c>
      <c r="C10" s="199"/>
      <c r="D10" s="201"/>
    </row>
    <row r="11" spans="1:11" ht="36" customHeight="1" x14ac:dyDescent="0.2">
      <c r="A11" s="45" t="s">
        <v>79</v>
      </c>
      <c r="B11" s="35"/>
      <c r="C11" s="199"/>
      <c r="D11" s="201"/>
    </row>
    <row r="12" spans="1:11" ht="36" customHeight="1" x14ac:dyDescent="0.2">
      <c r="A12" s="45" t="s">
        <v>80</v>
      </c>
      <c r="B12" s="35"/>
      <c r="C12" s="199"/>
      <c r="D12" s="201"/>
    </row>
    <row r="13" spans="1:11" ht="67.5" x14ac:dyDescent="0.2">
      <c r="A13" s="44" t="s">
        <v>64</v>
      </c>
      <c r="B13" s="27"/>
      <c r="C13" s="199"/>
      <c r="D13" s="201"/>
      <c r="H13" s="42"/>
    </row>
    <row r="14" spans="1:11" ht="33.75" x14ac:dyDescent="0.2">
      <c r="A14" s="44" t="s">
        <v>65</v>
      </c>
      <c r="B14" s="27"/>
      <c r="C14" s="199"/>
      <c r="D14" s="201"/>
    </row>
    <row r="15" spans="1:11" ht="45" x14ac:dyDescent="0.2">
      <c r="A15" s="44" t="s">
        <v>66</v>
      </c>
      <c r="B15" s="27"/>
      <c r="C15" s="199"/>
      <c r="D15" s="201"/>
    </row>
    <row r="16" spans="1:11" ht="34.5" thickBot="1" x14ac:dyDescent="0.25">
      <c r="A16" s="46" t="s">
        <v>61</v>
      </c>
      <c r="B16" s="30"/>
      <c r="C16" s="200"/>
      <c r="D16" s="202"/>
    </row>
    <row r="17" spans="1:4" x14ac:dyDescent="0.2">
      <c r="A17" s="47" t="s">
        <v>40</v>
      </c>
      <c r="B17" s="48"/>
      <c r="C17" s="38"/>
      <c r="D17" s="38"/>
    </row>
    <row r="18" spans="1:4" ht="13.5" x14ac:dyDescent="0.2">
      <c r="A18" s="49"/>
      <c r="B18" s="48"/>
      <c r="C18" s="38"/>
      <c r="D18" s="38"/>
    </row>
    <row r="19" spans="1:4" x14ac:dyDescent="0.2">
      <c r="A19" s="50"/>
      <c r="B19" s="51"/>
      <c r="C19" s="38"/>
      <c r="D19" s="38"/>
    </row>
  </sheetData>
  <sheetProtection sheet="1" formatCells="0" formatColumns="0" formatRows="0" insertColumns="0" insertRows="0" insertHyperlinks="0" deleteColumns="0" deleteRows="0" sort="0" autoFilter="0" pivotTables="0"/>
  <mergeCells count="7">
    <mergeCell ref="C9:C16"/>
    <mergeCell ref="D9:D16"/>
    <mergeCell ref="A1:D2"/>
    <mergeCell ref="A6:A7"/>
    <mergeCell ref="B6:B7"/>
    <mergeCell ref="C6:C7"/>
    <mergeCell ref="D6:D7"/>
  </mergeCells>
  <dataValidations count="1">
    <dataValidation type="list" allowBlank="1" showInputMessage="1" showErrorMessage="1" sqref="K7">
      <formula1>"Sim,Não"</formula1>
    </dataValidation>
  </dataValidations>
  <pageMargins left="0.39" right="0.17" top="0.35" bottom="0.45" header="0.19" footer="0.3"/>
  <pageSetup paperSize="9" scale="60" fitToHeight="2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showGridLines="0" zoomScaleNormal="100" workbookViewId="0">
      <selection activeCell="A3" sqref="A3"/>
    </sheetView>
  </sheetViews>
  <sheetFormatPr defaultColWidth="9.140625" defaultRowHeight="12.75" x14ac:dyDescent="0.2"/>
  <cols>
    <col min="1" max="1" width="34.7109375" style="37" customWidth="1"/>
    <col min="2" max="2" width="20" style="37" customWidth="1"/>
    <col min="3" max="3" width="18.5703125" style="37" customWidth="1"/>
    <col min="4" max="4" width="18.42578125" style="37" customWidth="1"/>
    <col min="5" max="5" width="11.42578125" style="37" customWidth="1"/>
    <col min="6" max="16384" width="9.140625" style="37"/>
  </cols>
  <sheetData>
    <row r="1" spans="1:11" ht="18" customHeight="1" x14ac:dyDescent="0.2">
      <c r="A1" s="168" t="s">
        <v>113</v>
      </c>
      <c r="B1" s="168"/>
      <c r="C1" s="168"/>
      <c r="D1" s="168"/>
    </row>
    <row r="2" spans="1:11" ht="18" customHeight="1" x14ac:dyDescent="0.2">
      <c r="A2" s="168"/>
      <c r="B2" s="168"/>
      <c r="C2" s="168"/>
      <c r="D2" s="168"/>
    </row>
    <row r="3" spans="1:11" ht="18" customHeight="1" x14ac:dyDescent="0.25">
      <c r="A3" s="36"/>
      <c r="B3" s="38"/>
      <c r="C3" s="36"/>
      <c r="D3" s="36"/>
    </row>
    <row r="4" spans="1:11" ht="15" customHeight="1" thickBot="1" x14ac:dyDescent="0.35">
      <c r="A4" s="39"/>
      <c r="B4" s="38"/>
      <c r="C4" s="38"/>
      <c r="D4" s="38"/>
    </row>
    <row r="5" spans="1:11" ht="13.5" thickBot="1" x14ac:dyDescent="0.25">
      <c r="A5" s="40" t="s">
        <v>8</v>
      </c>
      <c r="B5" s="41" t="s">
        <v>0</v>
      </c>
      <c r="C5" s="41" t="s">
        <v>1</v>
      </c>
      <c r="D5" s="41" t="s">
        <v>2</v>
      </c>
    </row>
    <row r="6" spans="1:11" ht="12.75" customHeight="1" thickBot="1" x14ac:dyDescent="0.25">
      <c r="A6" s="178" t="s">
        <v>41</v>
      </c>
      <c r="B6" s="164" t="s">
        <v>103</v>
      </c>
      <c r="C6" s="167" t="s">
        <v>27</v>
      </c>
      <c r="D6" s="167" t="s">
        <v>67</v>
      </c>
    </row>
    <row r="7" spans="1:11" ht="28.5" customHeight="1" thickBot="1" x14ac:dyDescent="0.25">
      <c r="A7" s="179"/>
      <c r="B7" s="164"/>
      <c r="C7" s="167"/>
      <c r="D7" s="167"/>
      <c r="F7" s="42" t="s">
        <v>70</v>
      </c>
      <c r="K7" s="43" t="s">
        <v>69</v>
      </c>
    </row>
    <row r="8" spans="1:11" ht="33.75" customHeight="1" x14ac:dyDescent="0.2">
      <c r="A8" s="146" t="s">
        <v>112</v>
      </c>
      <c r="B8" s="10">
        <f>B9+B11+B12+B13+B14+B15+B16</f>
        <v>0</v>
      </c>
      <c r="C8" s="10">
        <f>C9</f>
        <v>0</v>
      </c>
      <c r="D8" s="9">
        <f>D9</f>
        <v>0</v>
      </c>
      <c r="K8" s="42"/>
    </row>
    <row r="9" spans="1:11" ht="33.75" x14ac:dyDescent="0.2">
      <c r="A9" s="44" t="s">
        <v>63</v>
      </c>
      <c r="B9" s="27"/>
      <c r="C9" s="198"/>
      <c r="D9" s="201">
        <f>B8-C8</f>
        <v>0</v>
      </c>
    </row>
    <row r="10" spans="1:11" ht="36" customHeight="1" x14ac:dyDescent="0.2">
      <c r="A10" s="44" t="s">
        <v>51</v>
      </c>
      <c r="B10" s="52">
        <f>SUM(B11:B12)</f>
        <v>0</v>
      </c>
      <c r="C10" s="199"/>
      <c r="D10" s="201"/>
    </row>
    <row r="11" spans="1:11" ht="36" customHeight="1" x14ac:dyDescent="0.2">
      <c r="A11" s="45" t="s">
        <v>79</v>
      </c>
      <c r="B11" s="35"/>
      <c r="C11" s="199"/>
      <c r="D11" s="201"/>
    </row>
    <row r="12" spans="1:11" ht="36" customHeight="1" x14ac:dyDescent="0.2">
      <c r="A12" s="45" t="s">
        <v>80</v>
      </c>
      <c r="B12" s="35"/>
      <c r="C12" s="199"/>
      <c r="D12" s="201"/>
    </row>
    <row r="13" spans="1:11" ht="67.5" x14ac:dyDescent="0.2">
      <c r="A13" s="44" t="s">
        <v>64</v>
      </c>
      <c r="B13" s="27"/>
      <c r="C13" s="199"/>
      <c r="D13" s="201"/>
      <c r="H13" s="42"/>
    </row>
    <row r="14" spans="1:11" ht="33.75" x14ac:dyDescent="0.2">
      <c r="A14" s="44" t="s">
        <v>65</v>
      </c>
      <c r="B14" s="27"/>
      <c r="C14" s="199"/>
      <c r="D14" s="201"/>
    </row>
    <row r="15" spans="1:11" ht="45" x14ac:dyDescent="0.2">
      <c r="A15" s="44" t="s">
        <v>66</v>
      </c>
      <c r="B15" s="27"/>
      <c r="C15" s="199"/>
      <c r="D15" s="201"/>
    </row>
    <row r="16" spans="1:11" ht="34.5" thickBot="1" x14ac:dyDescent="0.25">
      <c r="A16" s="46" t="s">
        <v>61</v>
      </c>
      <c r="B16" s="30"/>
      <c r="C16" s="200"/>
      <c r="D16" s="202"/>
    </row>
    <row r="17" spans="1:4" x14ac:dyDescent="0.2">
      <c r="A17" s="47" t="s">
        <v>40</v>
      </c>
      <c r="B17" s="48"/>
      <c r="C17" s="38"/>
      <c r="D17" s="38"/>
    </row>
    <row r="18" spans="1:4" ht="13.5" x14ac:dyDescent="0.2">
      <c r="A18" s="49"/>
      <c r="B18" s="48"/>
      <c r="C18" s="38"/>
      <c r="D18" s="38"/>
    </row>
    <row r="19" spans="1:4" x14ac:dyDescent="0.2">
      <c r="A19" s="50"/>
      <c r="B19" s="51"/>
      <c r="C19" s="38"/>
      <c r="D19" s="38"/>
    </row>
  </sheetData>
  <sheetProtection sheet="1" formatCells="0" formatColumns="0" formatRows="0" insertColumns="0" insertRows="0" insertHyperlinks="0" deleteColumns="0" deleteRows="0" sort="0" autoFilter="0" pivotTables="0"/>
  <mergeCells count="7">
    <mergeCell ref="C9:C16"/>
    <mergeCell ref="D9:D16"/>
    <mergeCell ref="A1:D2"/>
    <mergeCell ref="A6:A7"/>
    <mergeCell ref="B6:B7"/>
    <mergeCell ref="C6:C7"/>
    <mergeCell ref="D6:D7"/>
  </mergeCells>
  <dataValidations count="1">
    <dataValidation type="list" allowBlank="1" showInputMessage="1" showErrorMessage="1" sqref="K7">
      <formula1>"Sim,Não"</formula1>
    </dataValidation>
  </dataValidations>
  <pageMargins left="0.39" right="0.17" top="0.35" bottom="0.45" header="0.19" footer="0.3"/>
  <pageSetup paperSize="9" scale="60" fitToHeight="2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showGridLines="0" zoomScaleNormal="100" workbookViewId="0">
      <selection activeCell="A3" sqref="A3"/>
    </sheetView>
  </sheetViews>
  <sheetFormatPr defaultColWidth="9.140625" defaultRowHeight="12.75" x14ac:dyDescent="0.2"/>
  <cols>
    <col min="1" max="1" width="34.7109375" style="37" customWidth="1"/>
    <col min="2" max="2" width="20" style="37" customWidth="1"/>
    <col min="3" max="3" width="18.5703125" style="37" customWidth="1"/>
    <col min="4" max="4" width="18.42578125" style="37" customWidth="1"/>
    <col min="5" max="5" width="11.28515625" style="37" customWidth="1"/>
    <col min="6" max="16384" width="9.140625" style="37"/>
  </cols>
  <sheetData>
    <row r="1" spans="1:11" ht="18" customHeight="1" x14ac:dyDescent="0.2">
      <c r="A1" s="168" t="s">
        <v>113</v>
      </c>
      <c r="B1" s="168"/>
      <c r="C1" s="168"/>
      <c r="D1" s="168"/>
    </row>
    <row r="2" spans="1:11" ht="18" customHeight="1" x14ac:dyDescent="0.2">
      <c r="A2" s="168"/>
      <c r="B2" s="168"/>
      <c r="C2" s="168"/>
      <c r="D2" s="168"/>
    </row>
    <row r="3" spans="1:11" ht="18" customHeight="1" x14ac:dyDescent="0.25">
      <c r="A3" s="36"/>
      <c r="B3" s="38"/>
      <c r="C3" s="36"/>
      <c r="D3" s="36"/>
    </row>
    <row r="4" spans="1:11" ht="15" customHeight="1" thickBot="1" x14ac:dyDescent="0.35">
      <c r="A4" s="39"/>
      <c r="B4" s="38"/>
      <c r="C4" s="38"/>
      <c r="D4" s="38"/>
    </row>
    <row r="5" spans="1:11" ht="13.5" thickBot="1" x14ac:dyDescent="0.25">
      <c r="A5" s="40" t="s">
        <v>8</v>
      </c>
      <c r="B5" s="41" t="s">
        <v>0</v>
      </c>
      <c r="C5" s="41" t="s">
        <v>1</v>
      </c>
      <c r="D5" s="41" t="s">
        <v>2</v>
      </c>
    </row>
    <row r="6" spans="1:11" ht="12.75" customHeight="1" thickBot="1" x14ac:dyDescent="0.25">
      <c r="A6" s="178" t="s">
        <v>41</v>
      </c>
      <c r="B6" s="164" t="s">
        <v>104</v>
      </c>
      <c r="C6" s="167" t="s">
        <v>27</v>
      </c>
      <c r="D6" s="167" t="s">
        <v>67</v>
      </c>
    </row>
    <row r="7" spans="1:11" ht="28.5" customHeight="1" thickBot="1" x14ac:dyDescent="0.25">
      <c r="A7" s="179"/>
      <c r="B7" s="164"/>
      <c r="C7" s="167"/>
      <c r="D7" s="167"/>
      <c r="F7" s="42" t="s">
        <v>70</v>
      </c>
      <c r="K7" s="43" t="s">
        <v>69</v>
      </c>
    </row>
    <row r="8" spans="1:11" ht="33.75" customHeight="1" x14ac:dyDescent="0.2">
      <c r="A8" s="146" t="s">
        <v>112</v>
      </c>
      <c r="B8" s="10">
        <f>B9+B11+B12+B13+B14+B15+B16</f>
        <v>0</v>
      </c>
      <c r="C8" s="10">
        <f>C9</f>
        <v>0</v>
      </c>
      <c r="D8" s="9">
        <f>D9</f>
        <v>0</v>
      </c>
      <c r="K8" s="42"/>
    </row>
    <row r="9" spans="1:11" ht="33.75" x14ac:dyDescent="0.2">
      <c r="A9" s="44" t="s">
        <v>63</v>
      </c>
      <c r="B9" s="27"/>
      <c r="C9" s="198"/>
      <c r="D9" s="201">
        <f>B8-C8</f>
        <v>0</v>
      </c>
    </row>
    <row r="10" spans="1:11" ht="36" customHeight="1" x14ac:dyDescent="0.2">
      <c r="A10" s="44" t="s">
        <v>51</v>
      </c>
      <c r="B10" s="52">
        <f>SUM(B11:B12)</f>
        <v>0</v>
      </c>
      <c r="C10" s="199"/>
      <c r="D10" s="201"/>
    </row>
    <row r="11" spans="1:11" ht="36" customHeight="1" x14ac:dyDescent="0.2">
      <c r="A11" s="45" t="s">
        <v>79</v>
      </c>
      <c r="B11" s="35"/>
      <c r="C11" s="199"/>
      <c r="D11" s="201"/>
    </row>
    <row r="12" spans="1:11" ht="36" customHeight="1" x14ac:dyDescent="0.2">
      <c r="A12" s="45" t="s">
        <v>80</v>
      </c>
      <c r="B12" s="35"/>
      <c r="C12" s="199"/>
      <c r="D12" s="201"/>
    </row>
    <row r="13" spans="1:11" ht="67.5" x14ac:dyDescent="0.2">
      <c r="A13" s="44" t="s">
        <v>64</v>
      </c>
      <c r="B13" s="27"/>
      <c r="C13" s="199"/>
      <c r="D13" s="201"/>
      <c r="H13" s="42"/>
    </row>
    <row r="14" spans="1:11" ht="33.75" x14ac:dyDescent="0.2">
      <c r="A14" s="44" t="s">
        <v>65</v>
      </c>
      <c r="B14" s="27"/>
      <c r="C14" s="199"/>
      <c r="D14" s="201"/>
    </row>
    <row r="15" spans="1:11" ht="45" x14ac:dyDescent="0.2">
      <c r="A15" s="44" t="s">
        <v>66</v>
      </c>
      <c r="B15" s="27"/>
      <c r="C15" s="199"/>
      <c r="D15" s="201"/>
    </row>
    <row r="16" spans="1:11" ht="34.5" thickBot="1" x14ac:dyDescent="0.25">
      <c r="A16" s="46" t="s">
        <v>61</v>
      </c>
      <c r="B16" s="30"/>
      <c r="C16" s="200"/>
      <c r="D16" s="202"/>
    </row>
    <row r="17" spans="1:4" x14ac:dyDescent="0.2">
      <c r="A17" s="47" t="s">
        <v>40</v>
      </c>
      <c r="B17" s="48"/>
      <c r="C17" s="38"/>
      <c r="D17" s="38"/>
    </row>
    <row r="18" spans="1:4" ht="13.5" x14ac:dyDescent="0.2">
      <c r="A18" s="49"/>
      <c r="B18" s="48"/>
      <c r="C18" s="38"/>
      <c r="D18" s="38"/>
    </row>
    <row r="19" spans="1:4" x14ac:dyDescent="0.2">
      <c r="A19" s="50"/>
      <c r="B19" s="51"/>
      <c r="C19" s="38"/>
      <c r="D19" s="38"/>
    </row>
  </sheetData>
  <sheetProtection sheet="1" formatCells="0" formatColumns="0" formatRows="0" insertColumns="0" insertRows="0" insertHyperlinks="0" deleteColumns="0" deleteRows="0" sort="0" autoFilter="0" pivotTables="0"/>
  <mergeCells count="7">
    <mergeCell ref="C9:C16"/>
    <mergeCell ref="D9:D16"/>
    <mergeCell ref="A1:D2"/>
    <mergeCell ref="A6:A7"/>
    <mergeCell ref="B6:B7"/>
    <mergeCell ref="C6:C7"/>
    <mergeCell ref="D6:D7"/>
  </mergeCells>
  <dataValidations count="1">
    <dataValidation type="list" allowBlank="1" showInputMessage="1" showErrorMessage="1" sqref="K7">
      <formula1>"Sim,Não"</formula1>
    </dataValidation>
  </dataValidations>
  <pageMargins left="0.39" right="0.17" top="0.35" bottom="0.45" header="0.19" footer="0.3"/>
  <pageSetup paperSize="9" scale="60" fitToHeight="2" orientation="portrait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showGridLines="0" zoomScaleNormal="100" workbookViewId="0">
      <selection activeCell="D9" sqref="D9:D16"/>
    </sheetView>
  </sheetViews>
  <sheetFormatPr defaultColWidth="9.140625" defaultRowHeight="12.75" x14ac:dyDescent="0.2"/>
  <cols>
    <col min="1" max="1" width="34.7109375" style="37" customWidth="1"/>
    <col min="2" max="2" width="20" style="37" customWidth="1"/>
    <col min="3" max="3" width="18.5703125" style="37" customWidth="1"/>
    <col min="4" max="4" width="18.42578125" style="37" customWidth="1"/>
    <col min="5" max="5" width="11.42578125" style="37" customWidth="1"/>
    <col min="6" max="7" width="9.140625" style="37"/>
    <col min="8" max="8" width="10.140625" style="37" bestFit="1" customWidth="1"/>
    <col min="9" max="16384" width="9.140625" style="37"/>
  </cols>
  <sheetData>
    <row r="1" spans="1:11" ht="18" customHeight="1" x14ac:dyDescent="0.2">
      <c r="A1" s="168" t="s">
        <v>113</v>
      </c>
      <c r="B1" s="168"/>
      <c r="C1" s="168"/>
      <c r="D1" s="168"/>
    </row>
    <row r="2" spans="1:11" ht="18" customHeight="1" x14ac:dyDescent="0.2">
      <c r="A2" s="168"/>
      <c r="B2" s="168"/>
      <c r="C2" s="168"/>
      <c r="D2" s="168"/>
    </row>
    <row r="3" spans="1:11" ht="18" customHeight="1" x14ac:dyDescent="0.25">
      <c r="A3" s="36"/>
      <c r="B3" s="38"/>
      <c r="C3" s="36"/>
      <c r="D3" s="36"/>
    </row>
    <row r="4" spans="1:11" ht="15" customHeight="1" thickBot="1" x14ac:dyDescent="0.35">
      <c r="A4" s="39"/>
      <c r="B4" s="38"/>
      <c r="C4" s="38"/>
      <c r="D4" s="38"/>
    </row>
    <row r="5" spans="1:11" ht="13.5" thickBot="1" x14ac:dyDescent="0.25">
      <c r="A5" s="40" t="s">
        <v>8</v>
      </c>
      <c r="B5" s="41" t="s">
        <v>0</v>
      </c>
      <c r="C5" s="41" t="s">
        <v>1</v>
      </c>
      <c r="D5" s="41" t="s">
        <v>2</v>
      </c>
    </row>
    <row r="6" spans="1:11" ht="12.75" customHeight="1" thickBot="1" x14ac:dyDescent="0.25">
      <c r="A6" s="178" t="s">
        <v>41</v>
      </c>
      <c r="B6" s="164" t="s">
        <v>105</v>
      </c>
      <c r="C6" s="167" t="s">
        <v>27</v>
      </c>
      <c r="D6" s="167" t="s">
        <v>67</v>
      </c>
    </row>
    <row r="7" spans="1:11" ht="28.5" customHeight="1" thickBot="1" x14ac:dyDescent="0.25">
      <c r="A7" s="179"/>
      <c r="B7" s="164"/>
      <c r="C7" s="167"/>
      <c r="D7" s="167"/>
      <c r="F7" s="42" t="s">
        <v>70</v>
      </c>
      <c r="K7" s="43" t="s">
        <v>69</v>
      </c>
    </row>
    <row r="8" spans="1:11" ht="33.75" customHeight="1" x14ac:dyDescent="0.2">
      <c r="A8" s="146" t="s">
        <v>112</v>
      </c>
      <c r="B8" s="10">
        <f>B9+B11+B12+B13+B14+B15+B16</f>
        <v>0</v>
      </c>
      <c r="C8" s="10">
        <f>C9</f>
        <v>0</v>
      </c>
      <c r="D8" s="9">
        <f>D9</f>
        <v>0</v>
      </c>
      <c r="K8" s="42"/>
    </row>
    <row r="9" spans="1:11" ht="33.75" x14ac:dyDescent="0.2">
      <c r="A9" s="44" t="s">
        <v>63</v>
      </c>
      <c r="B9" s="27"/>
      <c r="C9" s="198"/>
      <c r="D9" s="201">
        <f>B8-C8</f>
        <v>0</v>
      </c>
    </row>
    <row r="10" spans="1:11" ht="36" customHeight="1" x14ac:dyDescent="0.2">
      <c r="A10" s="44" t="s">
        <v>51</v>
      </c>
      <c r="B10" s="52">
        <f>SUM(B11:B12)</f>
        <v>0</v>
      </c>
      <c r="C10" s="199"/>
      <c r="D10" s="201"/>
    </row>
    <row r="11" spans="1:11" ht="36" customHeight="1" x14ac:dyDescent="0.2">
      <c r="A11" s="45" t="s">
        <v>79</v>
      </c>
      <c r="B11" s="35"/>
      <c r="C11" s="199"/>
      <c r="D11" s="201"/>
      <c r="H11" s="86"/>
    </row>
    <row r="12" spans="1:11" ht="36" customHeight="1" x14ac:dyDescent="0.2">
      <c r="A12" s="45" t="s">
        <v>80</v>
      </c>
      <c r="B12" s="35"/>
      <c r="C12" s="199"/>
      <c r="D12" s="201"/>
    </row>
    <row r="13" spans="1:11" ht="67.5" x14ac:dyDescent="0.2">
      <c r="A13" s="44" t="s">
        <v>64</v>
      </c>
      <c r="B13" s="27"/>
      <c r="C13" s="199"/>
      <c r="D13" s="201"/>
      <c r="H13" s="42"/>
    </row>
    <row r="14" spans="1:11" ht="33.75" x14ac:dyDescent="0.2">
      <c r="A14" s="44" t="s">
        <v>65</v>
      </c>
      <c r="B14" s="27"/>
      <c r="C14" s="199"/>
      <c r="D14" s="201"/>
    </row>
    <row r="15" spans="1:11" ht="45" x14ac:dyDescent="0.2">
      <c r="A15" s="44" t="s">
        <v>66</v>
      </c>
      <c r="B15" s="27"/>
      <c r="C15" s="199"/>
      <c r="D15" s="201"/>
    </row>
    <row r="16" spans="1:11" ht="34.5" thickBot="1" x14ac:dyDescent="0.25">
      <c r="A16" s="46" t="s">
        <v>61</v>
      </c>
      <c r="B16" s="30"/>
      <c r="C16" s="200"/>
      <c r="D16" s="202"/>
    </row>
    <row r="17" spans="1:4" x14ac:dyDescent="0.2">
      <c r="A17" s="47" t="s">
        <v>40</v>
      </c>
      <c r="B17" s="48"/>
      <c r="C17" s="38"/>
      <c r="D17" s="38"/>
    </row>
    <row r="18" spans="1:4" ht="13.5" x14ac:dyDescent="0.2">
      <c r="A18" s="49"/>
      <c r="B18" s="48"/>
      <c r="C18" s="38"/>
      <c r="D18" s="38"/>
    </row>
    <row r="19" spans="1:4" x14ac:dyDescent="0.2">
      <c r="A19" s="50"/>
      <c r="B19" s="51"/>
      <c r="C19" s="38"/>
      <c r="D19" s="38"/>
    </row>
  </sheetData>
  <sheetProtection sheet="1" formatCells="0" formatColumns="0" formatRows="0" insertColumns="0" insertRows="0" insertHyperlinks="0" deleteColumns="0" deleteRows="0" sort="0" autoFilter="0" pivotTables="0"/>
  <mergeCells count="7">
    <mergeCell ref="C9:C16"/>
    <mergeCell ref="D9:D16"/>
    <mergeCell ref="A1:D2"/>
    <mergeCell ref="A6:A7"/>
    <mergeCell ref="B6:B7"/>
    <mergeCell ref="C6:C7"/>
    <mergeCell ref="D6:D7"/>
  </mergeCells>
  <dataValidations count="1">
    <dataValidation type="list" allowBlank="1" showInputMessage="1" showErrorMessage="1" sqref="K7">
      <formula1>"Sim,Não"</formula1>
    </dataValidation>
  </dataValidations>
  <pageMargins left="0.39" right="0.17" top="0.35" bottom="0.45" header="0.19" footer="0.3"/>
  <pageSetup paperSize="9" scale="60" fitToHeight="2" orientation="portrait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showGridLines="0" zoomScaleNormal="100" workbookViewId="0">
      <selection activeCell="A3" sqref="A3"/>
    </sheetView>
  </sheetViews>
  <sheetFormatPr defaultColWidth="9.140625" defaultRowHeight="12.75" x14ac:dyDescent="0.2"/>
  <cols>
    <col min="1" max="1" width="34.7109375" style="37" customWidth="1"/>
    <col min="2" max="2" width="20" style="37" customWidth="1"/>
    <col min="3" max="3" width="18.5703125" style="37" customWidth="1"/>
    <col min="4" max="4" width="18.42578125" style="37" customWidth="1"/>
    <col min="5" max="5" width="11.42578125" style="37" customWidth="1"/>
    <col min="6" max="16384" width="9.140625" style="37"/>
  </cols>
  <sheetData>
    <row r="1" spans="1:11" ht="18" customHeight="1" x14ac:dyDescent="0.2">
      <c r="A1" s="168" t="s">
        <v>113</v>
      </c>
      <c r="B1" s="168"/>
      <c r="C1" s="168"/>
      <c r="D1" s="168"/>
    </row>
    <row r="2" spans="1:11" ht="18" customHeight="1" x14ac:dyDescent="0.2">
      <c r="A2" s="168"/>
      <c r="B2" s="168"/>
      <c r="C2" s="168"/>
      <c r="D2" s="168"/>
    </row>
    <row r="3" spans="1:11" ht="18" customHeight="1" x14ac:dyDescent="0.25">
      <c r="A3" s="36"/>
      <c r="B3" s="38"/>
      <c r="C3" s="36"/>
      <c r="D3" s="36"/>
    </row>
    <row r="4" spans="1:11" ht="15" customHeight="1" thickBot="1" x14ac:dyDescent="0.35">
      <c r="A4" s="39"/>
      <c r="B4" s="38"/>
      <c r="C4" s="38"/>
      <c r="D4" s="38"/>
    </row>
    <row r="5" spans="1:11" ht="13.5" thickBot="1" x14ac:dyDescent="0.25">
      <c r="A5" s="40" t="s">
        <v>8</v>
      </c>
      <c r="B5" s="41" t="s">
        <v>0</v>
      </c>
      <c r="C5" s="41" t="s">
        <v>1</v>
      </c>
      <c r="D5" s="41" t="s">
        <v>2</v>
      </c>
    </row>
    <row r="6" spans="1:11" ht="12.75" customHeight="1" thickBot="1" x14ac:dyDescent="0.25">
      <c r="A6" s="178" t="s">
        <v>41</v>
      </c>
      <c r="B6" s="164" t="s">
        <v>106</v>
      </c>
      <c r="C6" s="167" t="s">
        <v>27</v>
      </c>
      <c r="D6" s="167" t="s">
        <v>67</v>
      </c>
    </row>
    <row r="7" spans="1:11" ht="28.5" customHeight="1" thickBot="1" x14ac:dyDescent="0.25">
      <c r="A7" s="179"/>
      <c r="B7" s="164"/>
      <c r="C7" s="167"/>
      <c r="D7" s="167"/>
      <c r="F7" s="42" t="s">
        <v>70</v>
      </c>
      <c r="K7" s="43" t="s">
        <v>69</v>
      </c>
    </row>
    <row r="8" spans="1:11" ht="33.75" customHeight="1" x14ac:dyDescent="0.2">
      <c r="A8" s="146" t="s">
        <v>112</v>
      </c>
      <c r="B8" s="10">
        <f>B9+B11+B12+B13+B14+B15+B16</f>
        <v>0</v>
      </c>
      <c r="C8" s="10">
        <f>C9</f>
        <v>0</v>
      </c>
      <c r="D8" s="9">
        <f>D9</f>
        <v>0</v>
      </c>
      <c r="K8" s="42"/>
    </row>
    <row r="9" spans="1:11" ht="33.75" x14ac:dyDescent="0.2">
      <c r="A9" s="44" t="s">
        <v>63</v>
      </c>
      <c r="B9" s="27"/>
      <c r="C9" s="198"/>
      <c r="D9" s="201">
        <f>B8-C8</f>
        <v>0</v>
      </c>
    </row>
    <row r="10" spans="1:11" ht="36" customHeight="1" x14ac:dyDescent="0.2">
      <c r="A10" s="44" t="s">
        <v>51</v>
      </c>
      <c r="B10" s="52">
        <f>SUM(B11:B12)</f>
        <v>0</v>
      </c>
      <c r="C10" s="199"/>
      <c r="D10" s="201"/>
    </row>
    <row r="11" spans="1:11" ht="36" customHeight="1" x14ac:dyDescent="0.2">
      <c r="A11" s="45" t="s">
        <v>79</v>
      </c>
      <c r="B11" s="35"/>
      <c r="C11" s="199"/>
      <c r="D11" s="201"/>
    </row>
    <row r="12" spans="1:11" ht="36" customHeight="1" x14ac:dyDescent="0.2">
      <c r="A12" s="45" t="s">
        <v>80</v>
      </c>
      <c r="B12" s="35"/>
      <c r="C12" s="199"/>
      <c r="D12" s="201"/>
    </row>
    <row r="13" spans="1:11" ht="67.5" x14ac:dyDescent="0.2">
      <c r="A13" s="44" t="s">
        <v>64</v>
      </c>
      <c r="B13" s="27"/>
      <c r="C13" s="199"/>
      <c r="D13" s="201"/>
      <c r="H13" s="42"/>
    </row>
    <row r="14" spans="1:11" ht="33.75" x14ac:dyDescent="0.2">
      <c r="A14" s="44" t="s">
        <v>65</v>
      </c>
      <c r="B14" s="27"/>
      <c r="C14" s="199"/>
      <c r="D14" s="201"/>
    </row>
    <row r="15" spans="1:11" ht="45" x14ac:dyDescent="0.2">
      <c r="A15" s="44" t="s">
        <v>66</v>
      </c>
      <c r="B15" s="27"/>
      <c r="C15" s="199"/>
      <c r="D15" s="201"/>
    </row>
    <row r="16" spans="1:11" ht="34.5" thickBot="1" x14ac:dyDescent="0.25">
      <c r="A16" s="46" t="s">
        <v>61</v>
      </c>
      <c r="B16" s="30"/>
      <c r="C16" s="200"/>
      <c r="D16" s="202"/>
    </row>
    <row r="17" spans="1:4" x14ac:dyDescent="0.2">
      <c r="A17" s="47" t="s">
        <v>40</v>
      </c>
      <c r="B17" s="48"/>
      <c r="C17" s="38"/>
      <c r="D17" s="38"/>
    </row>
    <row r="18" spans="1:4" ht="13.5" x14ac:dyDescent="0.2">
      <c r="A18" s="49"/>
      <c r="B18" s="48"/>
      <c r="C18" s="38"/>
      <c r="D18" s="38"/>
    </row>
    <row r="19" spans="1:4" x14ac:dyDescent="0.2">
      <c r="A19" s="50"/>
      <c r="B19" s="51"/>
      <c r="C19" s="38"/>
      <c r="D19" s="38"/>
    </row>
  </sheetData>
  <sheetProtection sheet="1" formatCells="0" formatColumns="0" formatRows="0" insertColumns="0" insertRows="0" insertHyperlinks="0" deleteColumns="0" deleteRows="0" sort="0" autoFilter="0" pivotTables="0"/>
  <mergeCells count="7">
    <mergeCell ref="C9:C16"/>
    <mergeCell ref="D9:D16"/>
    <mergeCell ref="A1:D2"/>
    <mergeCell ref="A6:A7"/>
    <mergeCell ref="B6:B7"/>
    <mergeCell ref="C6:C7"/>
    <mergeCell ref="D6:D7"/>
  </mergeCells>
  <dataValidations count="1">
    <dataValidation type="list" allowBlank="1" showInputMessage="1" showErrorMessage="1" sqref="K7">
      <formula1>"Sim,Não"</formula1>
    </dataValidation>
  </dataValidations>
  <pageMargins left="0.39" right="0.17" top="0.35" bottom="0.45" header="0.19" footer="0.3"/>
  <pageSetup paperSize="9" scale="60" fitToHeight="2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Instruções</vt:lpstr>
      <vt:lpstr>Quadro Resumo</vt:lpstr>
      <vt:lpstr>Despesas anos anteriores</vt:lpstr>
      <vt:lpstr>Despesas I&amp;D Geral</vt:lpstr>
      <vt:lpstr>Projeto 1 não financiado</vt:lpstr>
      <vt:lpstr>Projeto 2 não financiado</vt:lpstr>
      <vt:lpstr>Projeto 3 não financiado</vt:lpstr>
      <vt:lpstr>Projeto 4 não financiado</vt:lpstr>
      <vt:lpstr>Projeto 5 não financiado</vt:lpstr>
      <vt:lpstr>Projeto 1 financiado</vt:lpstr>
      <vt:lpstr>Projeto 2 financiado</vt:lpstr>
      <vt:lpstr>Projeto 3 financiado</vt:lpstr>
      <vt:lpstr>Projeto 4 financiado</vt:lpstr>
      <vt:lpstr>Sheet1</vt:lpstr>
    </vt:vector>
  </TitlesOfParts>
  <Company>Agência de Inovação ,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 Miranda</dc:creator>
  <cp:lastModifiedBy>Andreia Isabel Rodrigues</cp:lastModifiedBy>
  <cp:lastPrinted>2009-12-30T15:57:30Z</cp:lastPrinted>
  <dcterms:created xsi:type="dcterms:W3CDTF">2001-07-18T13:54:51Z</dcterms:created>
  <dcterms:modified xsi:type="dcterms:W3CDTF">2022-04-28T16:00:51Z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DISdDocName">
    <vt:lpwstr>PR_UCMS02062090</vt:lpwstr>
  </property>
  <property fmtid="{D5CDD505-2E9C-101B-9397-08002B2CF9AE}" pid="3" name="DISProperties">
    <vt:lpwstr>DISdDocName,DIScgiUrl,DISdUser,DISdID,DISidcName,DISTaskPaneUrl</vt:lpwstr>
  </property>
  <property fmtid="{D5CDD505-2E9C-101B-9397-08002B2CF9AE}" pid="4" name="DIScgiUrl">
    <vt:lpwstr>http://peucmasp02.mw.pr.geos.loc:7001/cs/idcplg</vt:lpwstr>
  </property>
  <property fmtid="{D5CDD505-2E9C-101B-9397-08002B2CF9AE}" pid="5" name="DISdUser">
    <vt:lpwstr>anonymous</vt:lpwstr>
  </property>
  <property fmtid="{D5CDD505-2E9C-101B-9397-08002B2CF9AE}" pid="6" name="DISdID">
    <vt:lpwstr>66885</vt:lpwstr>
  </property>
  <property fmtid="{D5CDD505-2E9C-101B-9397-08002B2CF9AE}" pid="7" name="DISidcName">
    <vt:lpwstr>pr_ucme02</vt:lpwstr>
  </property>
  <property fmtid="{D5CDD505-2E9C-101B-9397-08002B2CF9AE}" pid="8" name="DISTaskPaneUrl">
    <vt:lpwstr>http://peucmasp02.mw.pr.geos.loc:7001/cs/idcplg?IdcService=DESKTOP_DOC_INFO&amp;dDocName=PR_UCMS02062090&amp;dID=66885&amp;ClientControlled=DocMan,taskpane&amp;coreContentOnly=1</vt:lpwstr>
  </property>
</Properties>
</file>