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214FC3D2-1FC2-43BB-B694-BED28EC743D7}"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219" i="8"/>
  <c r="C217" i="8"/>
  <c r="C208" i="8"/>
  <c r="C193" i="8"/>
  <c r="C177" i="8"/>
  <c r="D166" i="8"/>
  <c r="D165" i="8"/>
  <c r="C165" i="8"/>
  <c r="D154" i="8"/>
  <c r="D153" i="8"/>
  <c r="D152" i="8"/>
  <c r="D151" i="8"/>
  <c r="D150" i="8"/>
  <c r="D149" i="8"/>
  <c r="D148" i="8"/>
  <c r="D147" i="8"/>
  <c r="D146" i="8"/>
  <c r="D145" i="8"/>
  <c r="D144" i="8"/>
  <c r="D143" i="8"/>
  <c r="D142" i="8"/>
  <c r="D141" i="8"/>
  <c r="D140" i="8"/>
  <c r="D139" i="8"/>
  <c r="D138" i="8"/>
  <c r="C138" i="8"/>
  <c r="D130" i="8"/>
  <c r="D129" i="8"/>
  <c r="D128" i="8"/>
  <c r="D127" i="8"/>
  <c r="D126" i="8"/>
  <c r="D125" i="8"/>
  <c r="D124" i="8"/>
  <c r="D123" i="8"/>
  <c r="D122" i="8"/>
  <c r="D121" i="8"/>
  <c r="D120" i="8"/>
  <c r="D119" i="8"/>
  <c r="D118" i="8"/>
  <c r="D117" i="8"/>
  <c r="D116" i="8"/>
  <c r="D115" i="8"/>
  <c r="D114" i="8"/>
  <c r="D113" i="8"/>
  <c r="C112" i="8"/>
  <c r="D112" i="8" s="1"/>
  <c r="D98" i="8"/>
  <c r="D97" i="8"/>
  <c r="D96" i="8"/>
  <c r="D94" i="8"/>
  <c r="D95" i="8"/>
  <c r="D89" i="8"/>
  <c r="C209" i="8" l="1"/>
  <c r="F207" i="8" s="1"/>
  <c r="C229" i="8"/>
  <c r="C47" i="8"/>
  <c r="D45" i="8" l="1"/>
  <c r="F293" i="8"/>
  <c r="F307" i="8"/>
  <c r="F295"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C291" i="8"/>
  <c r="C307" i="8"/>
  <c r="C295" i="8"/>
  <c r="D293" i="8"/>
  <c r="D295" i="8"/>
  <c r="D307"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25" i="8"/>
  <c r="F134" i="8"/>
  <c r="F120" i="8"/>
  <c r="F126" i="8"/>
  <c r="F135" i="8"/>
  <c r="F129" i="8"/>
  <c r="F122" i="8"/>
  <c r="F130" i="8"/>
  <c r="F123" i="8"/>
  <c r="F119" i="8"/>
  <c r="F127" i="8"/>
  <c r="F136" i="8"/>
  <c r="F132" i="8"/>
  <c r="F133" i="8"/>
  <c r="F128" i="8"/>
  <c r="F121" i="8"/>
  <c r="F117" i="8"/>
  <c r="F118" i="8"/>
  <c r="F12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<sst xmlns="http://schemas.openxmlformats.org/spreadsheetml/2006/main" count="1642" uniqueCount="1348">
  <si>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</si>
  <si>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</si>
  <si>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</si>
  <si>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</si>
  <si>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</si>
  <si>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</si>
  <si>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</si>
  <si>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</si>
  <si>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</si>
  <si>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</si>
  <si>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</si>
  <si>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</si>
  <si>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</si>
  <si>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</si>
  <si>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</si>
  <si>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</si>
  <si>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</si>
  <si>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</si>
  <si>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</si>
  <si>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</si>
  <si>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</si>
  <si>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</si>
  <si>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</si>
  <si>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</si>
  <si>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</si>
  <si>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</si>
  <si>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</si>
  <si>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</si>
  <si>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</si>
  <si>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</si>
  <si>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</si>
  <si>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</si>
  <si>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</si>
  <si>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</si>
  <si>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</si>
  <si>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</si>
  <si>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</si>
  <si>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</si>
  <si>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</si>
  <si>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</si>
  <si>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</si>
  <si>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</si>
  <si>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</si>
  <si>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</si>
  <si>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</si>
  <si>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</si>
  <si>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</si>
  <si>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</si>
  <si>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</si>
  <si>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</si>
  <si>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</si>
  <si>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</si>
  <si>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</si>
  <si>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</si>
  <si>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</si>
  <si>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</si>
  <si>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</si>
  <si>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</si>
  <si>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</si>
  <si>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</si>
  <si>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</si>
  <si>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</si>
  <si>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</si>
  <si>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</si>
  <si>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</si>
  <si>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</si>
  <si>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</si>
  <si>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</si>
  <si>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</si>
  <si>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</si>
  <si>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</si>
  <si>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</si>
  <si>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</si>
  <si>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</si>
  <si>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</si>
  <si>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</si>
  <si>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</si>
  <si>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</si>
  <si>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</si>
  <si>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</si>
  <si>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</si>
  <si>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</si>
  <si>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</si>
  <si>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</si>
  <si>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</si>
  <si>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</si>
  <si>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</si>
  <si>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</si>
  <si>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</si>
  <si>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</si>
  <si>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</si>
  <si>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</si>
  <si>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</si>
  <si>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</si>
  <si>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</si>
  <si>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</si>
  <si>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</si>
  <si>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</si>
  <si>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</si>
  <si>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</si>
  <si>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</si>
  <si>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</si>
  <si>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</si>
  <si>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</si>
  <si>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</si>
  <si>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</si>
  <si>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</si>
  <si>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</si>
  <si>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</si>
  <si>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</si>
  <si>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</si>
  <si>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</si>
  <si>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</si>
  <si>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</si>
  <si>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</si>
  <si>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</si>
  <si>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</si>
  <si>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</si>
  <si>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</si>
  <si>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</si>
  <si>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</si>
  <si>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</si>
  <si>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</si>
  <si>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</si>
  <si>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</si>
  <si>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</si>
  <si>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</si>
  <si>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</si>
  <si>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</si>
  <si>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</si>
  <si>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</si>
  <si>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</si>
  <si>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</si>
  <si>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</si>
  <si>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</si>
  <si>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</si>
  <si>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</si>
  <si>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</si>
  <si>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</si>
  <si>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</si>
  <si>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</si>
  <si>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</si>
  <si>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</si>
  <si>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</si>
  <si>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</si>
  <si>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</si>
  <si>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</si>
  <si>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</si>
  <si>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</si>
  <si>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</si>
  <si>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</si>
  <si>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</si>
  <si>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</si>
  <si>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</si>
  <si>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</si>
  <si>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</si>
  <si>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</si>
  <si>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</si>
  <si>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</si>
  <si>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</si>
  <si>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</si>
  <si>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</si>
  <si>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</si>
  <si>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</si>
  <si>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</si>
  <si>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</si>
  <si>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</si>
  <si>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</si>
  <si>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</si>
  <si>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</si>
  <si>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</si>
  <si>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</si>
  <si>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</si>
  <si>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</si>
  <si>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</si>
  <si>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</si>
  <si>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</si>
  <si>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</si>
  <si>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</si>
  <si>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</si>
  <si>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</si>
  <si>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</si>
  <si>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</si>
  <si>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</si>
  <si>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</si>
  <si>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</si>
  <si>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</si>
  <si>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</si>
  <si>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</si>
  <si>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</si>
  <si>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</si>
  <si>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</si>
  <si>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</si>
  <si>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</si>
  <si>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</si>
  <si>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</si>
  <si>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</si>
  <si>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</si>
  <si>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</si>
  <si>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</si>
  <si>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</si>
  <si>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</si>
  <si>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</si>
  <si>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</si>
  <si>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</si>
  <si>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</si>
  <si>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</si>
  <si>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</si>
  <si>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</si>
  <si>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</si>
  <si>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</si>
  <si>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</si>
  <si>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</si>
  <si>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</si>
  <si>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</si>
  <si>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</si>
  <si>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</si>
  <si>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</si>
  <si>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</si>
  <si>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</si>
  <si>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</si>
  <si>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</si>
  <si>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</si>
  <si>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</si>
  <si>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</si>
  <si>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</si>
  <si>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</si>
  <si>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</si>
  <si>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</si>
  <si>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</si>
  <si>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</si>
  <si>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</si>
  <si>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</si>
  <si>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</si>
  <si>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</si>
  <si>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</si>
  <si>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</si>
  <si>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</si>
  <si>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</si>
  <si>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</si>
  <si>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</si>
  <si>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</si>
  <si>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</si>
  <si>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</si>
  <si>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</si>
  <si>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</si>
  <si>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</si>
  <si>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</si>
  <si>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</si>
  <si>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</si>
  <si>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</si>
  <si>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</si>
  <si>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</si>
  <si>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</si>
  <si>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</si>
  <si>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</si>
  <si>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</si>
  <si>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</si>
  <si>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</si>
  <si>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</si>
  <si>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</si>
  <si>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</si>
  <si>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</si>
  <si>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</si>
  <si>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</si>
  <si>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</si>
  <si>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</si>
  <si>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</si>
  <si>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</si>
  <si>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</si>
  <si>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</si>
  <si>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</si>
  <si>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</si>
  <si>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</si>
  <si>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</si>
  <si>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</si>
  <si>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</si>
  <si>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</si>
  <si>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</si>
  <si>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</si>
  <si>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</si>
  <si>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</si>
  <si>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</si>
  <si>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</si>
  <si>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</si>
  <si>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</si>
  <si>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</si>
  <si>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</si>
  <si>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</si>
  <si>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</si>
  <si>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</si>
  <si>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</si>
  <si>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</si>
  <si>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</si>
  <si>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</si>
  <si>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</si>
  <si>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</si>
  <si>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</si>
  <si>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</si>
  <si>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</si>
  <si>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</si>
  <si>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</si>
  <si>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</si>
  <si>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</si>
  <si>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</si>
  <si>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</si>
  <si>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</si>
  <si>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</si>
  <si>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</si>
  <si>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</si>
  <si>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</si>
  <si>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</si>
  <si>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</si>
  <si>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</si>
  <si>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</si>
  <si>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</si>
  <si>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</si>
  <si>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</si>
  <si>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</si>
  <si>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</si>
  <si>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</si>
  <si>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</si>
  <si>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</si>
  <si>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</si>
  <si>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</si>
  <si>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</si>
  <si>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</si>
  <si>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</si>
  <si>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</si>
  <si>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</si>
  <si>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</si>
  <si>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</si>
  <si>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</si>
  <si>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</si>
  <si>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</si>
  <si>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</si>
  <si>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</si>
  <si>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</si>
  <si>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</si>
  <si>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</si>
  <si>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</si>
  <si>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</si>
  <si>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</si>
  <si>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</si>
  <si>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</si>
  <si>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</si>
  <si>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</si>
  <si>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</si>
  <si>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</si>
  <si>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</si>
  <si>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</si>
  <si>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</si>
  <si>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</si>
  <si>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</si>
  <si>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</si>
  <si>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</si>
  <si>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</si>
  <si>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</si>
  <si>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</si>
  <si>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</si>
  <si>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</si>
  <si>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</si>
  <si>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</si>
  <si>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</si>
  <si>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</si>
  <si>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</si>
  <si>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</si>
  <si>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</si>
  <si>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</si>
  <si>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</si>
  <si>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</si>
  <si>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</si>
  <si>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</si>
  <si>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</si>
  <si>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</si>
  <si>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</si>
  <si>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</si>
  <si>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</si>
  <si>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</si>
  <si>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</si>
  <si>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</si>
  <si>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</si>
  <si>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</si>
  <si>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</si>
  <si>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</si>
  <si>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</si>
  <si>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</si>
  <si>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</si>
  <si>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</si>
  <si>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</si>
  <si>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</si>
  <si>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</si>
  <si>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</si>
  <si>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</si>
  <si>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</si>
  <si>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</si>
  <si>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</si>
  <si>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</si>
  <si>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</si>
  <si>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</si>
  <si>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</si>
  <si>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</si>
  <si>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</si>
  <si>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</si>
  <si>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</si>
  <si>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</si>
  <si>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</si>
  <si>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</si>
  <si>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</si>
  <si>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</si>
  <si>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</si>
  <si>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</si>
  <si>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</si>
  <si>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</si>
  <si>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</si>
  <si>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</si>
  <si>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</si>
  <si>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</si>
  <si>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</si>
  <si>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</si>
  <si>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</si>
  <si>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</si>
  <si>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</si>
  <si>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</si>
  <si>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</si>
  <si>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</si>
  <si>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Number of Loans</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</si>
  <si>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</si>
  <si>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</si>
  <si>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</si>
  <si>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</si>
  <si>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</si>
  <si>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</si>
  <si>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</si>
  <si>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</si>
  <si>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</si>
  <si>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</si>
  <si>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</si>
  <si>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</si>
  <si>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</si>
  <si>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</si>
  <si>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</si>
  <si>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</si>
  <si>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</si>
  <si>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</si>
  <si>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</si>
  <si>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</si>
  <si>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</si>
  <si>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</si>
  <si>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</si>
  <si>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</si>
  <si>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</si>
  <si>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</si>
  <si>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</si>
  <si>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</si>
  <si>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</si>
  <si>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</si>
  <si>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</si>
  <si>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</si>
  <si>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</si>
  <si>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</si>
  <si>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</si>
  <si>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</si>
  <si>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</si>
  <si>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</si>
  <si>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</si>
  <si>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</si>
  <si>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</si>
  <si>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</si>
  <si>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</si>
  <si>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</si>
  <si>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</si>
  <si>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</si>
  <si>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</si>
  <si>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</si>
  <si>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</si>
  <si>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</si>
  <si>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</si>
  <si>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</si>
  <si>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</si>
  <si>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</si>
  <si>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</si>
  <si>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</si>
  <si>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</si>
  <si>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</si>
  <si>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</si>
  <si>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</si>
  <si>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</si>
  <si>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</si>
  <si>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</si>
  <si>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</si>
  <si>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</si>
  <si>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</si>
  <si>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</si>
  <si>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</si>
  <si>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</si>
  <si>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</si>
  <si>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</si>
  <si>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</si>
  <si>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</si>
  <si>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</si>
  <si>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</si>
  <si>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</si>
  <si>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</si>
  <si>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</si>
  <si>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</si>
  <si>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</si>
  <si>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</si>
  <si>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</si>
  <si>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</si>
  <si>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</si>
  <si>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</si>
  <si>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</si>
  <si>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</si>
  <si>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</si>
  <si>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</si>
  <si>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</si>
  <si>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</si>
  <si>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</si>
  <si>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</si>
  <si>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</si>
  <si>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</si>
  <si>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</si>
  <si>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</si>
  <si>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</si>
  <si>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</si>
  <si>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</si>
  <si>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</si>
  <si>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</si>
  <si>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</si>
  <si>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</si>
  <si>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</si>
  <si>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</si>
  <si>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</si>
  <si>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</si>
  <si>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</si>
  <si>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</si>
  <si>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</si>
  <si>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</si>
  <si>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</si>
  <si>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</si>
  <si>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</si>
  <si>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</si>
  <si>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</si>
  <si>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</si>
  <si>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</si>
  <si>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</si>
  <si>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</si>
  <si>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</si>
  <si>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</si>
  <si>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</si>
  <si>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</si>
  <si>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</si>
  <si>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</si>
  <si>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</si>
  <si>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</si>
  <si>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</si>
  <si>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</si>
  <si>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</si>
  <si>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</si>
  <si>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</si>
  <si>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</si>
  <si>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</si>
  <si>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</si>
  <si>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</si>
  <si>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</si>
  <si>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</si>
  <si>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</si>
  <si>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</si>
  <si>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</si>
  <si>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</si>
  <si>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</si>
  <si>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</si>
  <si>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</si>
  <si>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</si>
  <si>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</si>
  <si>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</si>
  <si>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</si>
  <si>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</si>
  <si>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</si>
  <si>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</si>
  <si>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</si>
  <si>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</si>
  <si>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</si>
  <si>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</si>
  <si>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</si>
  <si>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</si>
  <si>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</si>
  <si>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</si>
  <si>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</si>
  <si>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</si>
  <si>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</si>
  <si>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</si>
  <si>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</si>
  <si>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</si>
  <si>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</si>
  <si>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</si>
  <si>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</si>
  <si>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</si>
  <si>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</si>
  <si>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</si>
  <si>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</si>
  <si>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</si>
  <si>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</si>
  <si>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</si>
  <si>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</si>
  <si>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</si>
  <si>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</si>
  <si>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</si>
  <si>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</si>
  <si>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</si>
  <si>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</si>
  <si>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</si>
  <si>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</si>
  <si>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</si>
  <si>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</si>
  <si>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</si>
  <si>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</si>
  <si>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</si>
  <si>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</si>
  <si>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</si>
  <si>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</si>
  <si>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</si>
  <si>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</si>
  <si>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</si>
  <si>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</si>
  <si>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</si>
  <si>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</si>
  <si>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</si>
  <si>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</si>
  <si>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</si>
  <si>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</si>
  <si>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</si>
  <si>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</si>
  <si>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</si>
  <si>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</si>
  <si>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</si>
  <si>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</si>
  <si>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</si>
  <si>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</si>
  <si>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</si>
  <si>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</si>
  <si>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</si>
  <si>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</si>
  <si>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</si>
  <si>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</si>
  <si>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</si>
  <si>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</si>
  <si>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</si>
  <si>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</si>
  <si>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</si>
  <si>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</si>
  <si>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</si>
  <si>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</si>
  <si>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</si>
  <si>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</si>
  <si>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</si>
  <si>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</si>
  <si>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</si>
  <si>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</si>
  <si>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</si>
  <si>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</si>
  <si>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</si>
  <si>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</si>
  <si>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</si>
  <si>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</si>
  <si>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</si>
  <si>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</si>
  <si>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</si>
  <si>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</si>
  <si>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</si>
  <si>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</si>
  <si>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</si>
  <si>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</si>
  <si>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</si>
  <si>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</si>
  <si>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</si>
  <si>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</si>
  <si>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</si>
  <si>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</si>
  <si>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</si>
  <si>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</si>
  <si>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</si>
  <si>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</si>
  <si>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</si>
  <si>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</si>
  <si>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</si>
  <si>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</si>
  <si>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</si>
  <si>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</si>
  <si>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</si>
  <si>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</si>
  <si>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</si>
  <si>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</si>
  <si>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</si>
  <si>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</si>
  <si>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</si>
  <si>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</si>
  <si>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</si>
  <si>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</si>
  <si>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</si>
  <si>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</si>
  <si>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</si>
  <si>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</si>
  <si>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</si>
  <si>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</si>
  <si>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</si>
  <si>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</si>
  <si>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</si>
  <si>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</si>
  <si>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</si>
  <si>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</si>
  <si>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</si>
  <si>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</si>
  <si>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</si>
  <si>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</si>
  <si>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</si>
  <si>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</si>
  <si>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</si>
  <si>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</si>
  <si>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</si>
  <si>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</si>
  <si>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</si>
  <si>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</si>
  <si>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</si>
  <si>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</si>
  <si>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</si>
  <si>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</si>
  <si>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</si>
  <si>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</si>
  <si>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</si>
  <si>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</si>
  <si>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</si>
  <si>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</si>
  <si>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</si>
  <si>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</si>
  <si>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</si>
  <si>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</si>
  <si>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</si>
  <si>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</si>
  <si>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</si>
  <si>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</si>
  <si>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</si>
  <si>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</si>
  <si>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</si>
  <si>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</si>
  <si>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</si>
  <si>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</si>
  <si>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</si>
  <si>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</si>
  <si>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</si>
  <si>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</si>
  <si>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</si>
  <si>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</si>
  <si>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</si>
  <si>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</si>
  <si>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</si>
  <si>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</si>
  <si>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</si>
  <si>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</si>
  <si>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</si>
  <si>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</si>
  <si>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</si>
  <si>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</si>
  <si>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</si>
  <si>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</si>
  <si>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</si>
  <si>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</si>
  <si>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</si>
  <si>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</si>
  <si>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</si>
  <si>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</si>
  <si>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</si>
  <si>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</si>
  <si>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</si>
  <si>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</si>
  <si>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</si>
  <si>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</si>
  <si>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</si>
  <si>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</si>
  <si>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</si>
  <si>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</si>
  <si>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</si>
  <si>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</si>
  <si>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</si>
  <si>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</si>
  <si>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</si>
  <si>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</si>
  <si>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</si>
  <si>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</si>
  <si>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</si>
  <si>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</si>
  <si>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</si>
  <si>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</si>
  <si>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</si>
  <si>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</si>
  <si>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</si>
  <si>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</si>
  <si>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</si>
  <si>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</si>
  <si>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</si>
  <si>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</si>
  <si>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</si>
  <si>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</si>
  <si>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</si>
  <si>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</si>
  <si>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</si>
  <si>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</si>
  <si>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</si>
  <si>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</si>
  <si>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</si>
  <si>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</si>
  <si>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</si>
  <si>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</si>
  <si>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</si>
  <si>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</si>
  <si>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</si>
  <si>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</si>
  <si>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</si>
  <si>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</si>
  <si>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</si>
  <si>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</si>
  <si>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</si>
  <si>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</si>
  <si>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</si>
  <si>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</si>
  <si>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</si>
  <si>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</si>
  <si>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</si>
  <si>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</si>
  <si>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</si>
  <si>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</si>
  <si>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</si>
  <si>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</si>
  <si>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</si>
  <si>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</si>
  <si>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</si>
  <si>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</si>
  <si>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</si>
  <si>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</si>
  <si>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</si>
  <si>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</si>
  <si>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</si>
  <si>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</si>
  <si>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</si>
  <si>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</si>
  <si>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</si>
  <si>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</si>
  <si>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</si>
  <si>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</si>
  <si>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</si>
  <si>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</si>
  <si>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</si>
  <si>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</si>
  <si>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</si>
  <si>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</si>
  <si>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</si>
  <si>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</si>
  <si>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</si>
  <si>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</si>
  <si>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</si>
  <si>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</si>
  <si>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</si>
  <si>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</si>
  <si>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</si>
  <si>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</si>
  <si>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</si>
  <si>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</si>
  <si>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</si>
  <si>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</si>
  <si>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</si>
  <si>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</si>
  <si>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</si>
  <si>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</si>
  <si>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</si>
  <si>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</si>
  <si>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</si>
  <si>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</si>
  <si>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</si>
  <si>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</si>
  <si>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</si>
  <si>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</si>
  <si>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</si>
  <si>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</si>
  <si>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</si>
  <si>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</si>
  <si>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</si>
  <si>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</si>
  <si>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</si>
  <si>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</si>
  <si>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</si>
  <si>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</si>
  <si>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</si>
  <si>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</si>
  <si>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</si>
  <si>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</si>
  <si>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</si>
  <si>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</si>
  <si>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</si>
  <si>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</si>
  <si>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</si>
  <si>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</si>
  <si>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</si>
  <si>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</si>
  <si>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</si>
  <si>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</si>
  <si>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</si>
  <si>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</si>
  <si>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</si>
  <si>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</si>
  <si>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</si>
  <si>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</si>
  <si>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</si>
  <si>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</si>
  <si>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</si>
  <si>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</si>
  <si>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</si>
  <si>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</si>
  <si>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</si>
  <si>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</si>
  <si>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</si>
  <si>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</si>
  <si>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</si>
  <si>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</si>
  <si>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</si>
  <si>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</si>
  <si>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</si>
  <si>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</si>
  <si>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</si>
  <si>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</si>
  <si>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</si>
  <si>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</si>
  <si>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</si>
  <si>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</si>
  <si>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</si>
  <si>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</si>
  <si>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</si>
  <si>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</si>
  <si>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</si>
  <si>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</si>
  <si>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</si>
  <si>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</si>
  <si>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</si>
  <si>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</si>
  <si>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</si>
  <si>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</si>
  <si>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</si>
  <si>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</si>
  <si>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</si>
  <si>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</si>
  <si>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</si>
  <si>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</si>
  <si>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</si>
  <si>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</si>
  <si>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</si>
  <si>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</si>
  <si>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</si>
  <si>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</si>
  <si>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</si>
  <si>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</si>
  <si>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</si>
  <si>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</si>
  <si>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</si>
  <si>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</si>
  <si>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</si>
  <si>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</si>
  <si>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</si>
  <si>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</si>
  <si>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</si>
  <si>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</si>
  <si>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</si>
  <si>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</si>
  <si>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</si>
  <si>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</si>
  <si>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</si>
  <si>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</si>
  <si>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</si>
  <si>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</si>
  <si>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</si>
  <si>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</si>
  <si>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</si>
  <si>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</si>
  <si>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</si>
  <si>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</si>
  <si>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</si>
  <si>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</si>
  <si>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</si>
  <si>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</si>
  <si>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</si>
  <si>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</si>
  <si>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</si>
  <si>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</si>
  <si>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</si>
  <si>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</si>
  <si>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</si>
  <si>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</si>
  <si>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</si>
  <si>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</si>
  <si>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</si>
  <si>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</si>
  <si>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</si>
  <si>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</si>
  <si>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</si>
  <si>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</si>
  <si>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</si>
  <si>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</si>
  <si>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</si>
  <si>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</si>
  <si>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</si>
  <si>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</si>
  <si>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</si>
  <si>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</si>
  <si>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</si>
  <si>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</si>
  <si>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</si>
  <si>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</si>
  <si>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</si>
  <si>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</si>
  <si>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</si>
  <si>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</si>
  <si>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</si>
  <si>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</si>
  <si>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</si>
  <si>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</si>
  <si>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</si>
  <si>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</si>
  <si>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</si>
  <si>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</si>
  <si>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</si>
  <si>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</si>
  <si>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</si>
  <si>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</si>
  <si>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</si>
  <si>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</si>
  <si>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</si>
  <si>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</si>
  <si>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</si>
  <si>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</si>
  <si>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</si>
  <si>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</si>
  <si>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</si>
  <si>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</si>
  <si>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</si>
  <si>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</si>
  <si>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</si>
  <si>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</si>
  <si>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</si>
  <si>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</si>
  <si>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</si>
  <si>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</si>
  <si>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</si>
  <si>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</si>
  <si>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</si>
  <si>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</si>
  <si>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</si>
  <si>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</si>
  <si>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</si>
  <si>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</si>
  <si>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</si>
  <si>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</si>
  <si>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</si>
  <si>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</si>
  <si>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</si>
  <si>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</si>
  <si>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</si>
  <si>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</si>
  <si>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</si>
  <si>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</si>
  <si>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</si>
  <si>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</si>
  <si>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</si>
  <si>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</si>
  <si>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</si>
  <si>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</si>
  <si>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</si>
  <si>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</si>
  <si>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</si>
  <si>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</si>
  <si>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</si>
  <si>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</si>
  <si>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</si>
  <si>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</si>
  <si>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</si>
  <si>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</si>
  <si>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</si>
  <si>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</si>
  <si>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</si>
  <si>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</si>
  <si>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</si>
  <si>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</si>
  <si>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</si>
  <si>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</si>
  <si>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</si>
  <si>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</si>
  <si>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</si>
  <si>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</si>
  <si>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</si>
  <si>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</si>
  <si>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</si>
  <si>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</si>
  <si>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</si>
  <si>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</si>
  <si>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</si>
  <si>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</si>
  <si>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</si>
  <si>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</si>
  <si>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</si>
  <si>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</si>
  <si>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</si>
  <si>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</si>
  <si>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</si>
  <si>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</si>
  <si>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</si>
  <si>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</si>
  <si>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</si>
  <si>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</si>
  <si>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</si>
  <si>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</si>
  <si>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</si>
  <si>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</si>
  <si>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</si>
  <si>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</si>
  <si>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</si>
  <si>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</si>
  <si>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</si>
  <si>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</si>
  <si>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</si>
  <si>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</si>
  <si>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Report Reference Date:</t>
  </si>
  <si>
    <t>Report Frequency:</t>
  </si>
  <si>
    <t>Quarterly</t>
  </si>
  <si>
    <t>1. Current Credit Ratings</t>
  </si>
  <si>
    <t>Long Term</t>
  </si>
  <si>
    <t>Short Term</t>
  </si>
  <si>
    <t>Amortisation Profile</t>
  </si>
  <si>
    <t>Date</t>
  </si>
  <si>
    <t>Principal Balance (EUR)</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</si>
  <si>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</si>
  <si>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</si>
  <si>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</si>
  <si>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</si>
  <si>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</si>
  <si>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</si>
  <si>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</si>
  <si>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</si>
  <si>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</si>
  <si>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</si>
  <si>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</si>
  <si>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</si>
  <si>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</si>
  <si>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</si>
  <si>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</si>
  <si>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</si>
  <si>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</si>
  <si>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</si>
  <si>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</si>
  <si>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</si>
  <si>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</si>
  <si>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</si>
  <si>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</si>
  <si>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</si>
  <si>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</si>
  <si>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</si>
  <si>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</si>
  <si>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</si>
  <si>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</si>
  <si>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</si>
  <si>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</si>
  <si>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</si>
  <si>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</si>
  <si>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</si>
  <si>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</si>
  <si>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</si>
  <si>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</si>
  <si>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</si>
  <si>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</si>
  <si>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</si>
  <si>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</si>
  <si>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</si>
  <si>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</si>
  <si>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</si>
  <si>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</si>
  <si>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</si>
  <si>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</si>
  <si>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</si>
  <si>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</si>
  <si>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</si>
  <si>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</si>
  <si>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</si>
  <si>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</si>
  <si>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 xml:space="preserve">Banco BPI Public Sector Covered Bond Programme </t>
  </si>
  <si>
    <t>Aa2 (Moody's)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</si>
  <si>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</si>
  <si>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</si>
  <si>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</si>
  <si>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</si>
  <si>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</si>
  <si>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</si>
  <si>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</si>
  <si>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</si>
  <si>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</si>
  <si>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</si>
  <si>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</si>
  <si>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</si>
  <si>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</si>
  <si>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</si>
  <si>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</si>
  <si>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</si>
  <si>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</si>
  <si>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</si>
  <si>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</si>
  <si>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</si>
  <si>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</si>
  <si>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</si>
  <si>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</si>
  <si>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</si>
  <si>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</si>
  <si>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</si>
  <si>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</si>
  <si>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</si>
  <si>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</si>
  <si>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</si>
  <si>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</si>
  <si>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</si>
  <si>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</si>
  <si>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</si>
  <si>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</si>
  <si>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</si>
  <si>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</si>
  <si>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</si>
  <si>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</si>
  <si>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</si>
  <si>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</si>
  <si>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</si>
  <si>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</si>
  <si>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</si>
  <si>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</si>
  <si>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</si>
  <si>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</si>
  <si>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</si>
  <si>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</si>
  <si>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</si>
  <si>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</si>
  <si>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</si>
  <si>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</si>
  <si>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</si>
  <si>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</si>
  <si>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</si>
  <si>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</si>
  <si>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</si>
  <si>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</si>
  <si>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</si>
  <si>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</si>
  <si>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</si>
  <si>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</si>
  <si>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</si>
  <si>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</si>
  <si>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</si>
  <si>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</si>
  <si>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</si>
  <si>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</si>
  <si>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</si>
  <si>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</si>
  <si>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</si>
  <si>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</si>
  <si>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</si>
  <si>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</si>
  <si>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</si>
  <si>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</si>
  <si>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</si>
  <si>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</si>
  <si>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</si>
  <si>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</si>
  <si>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</si>
  <si>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</si>
  <si>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</si>
  <si>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</si>
  <si>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</si>
  <si>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</si>
  <si>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</si>
  <si>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</si>
  <si>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</si>
  <si>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</si>
  <si>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</si>
  <si>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</si>
  <si>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</si>
  <si>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</si>
  <si>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</si>
  <si>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</si>
  <si>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</si>
  <si>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</si>
  <si>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</si>
  <si>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</si>
  <si>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</si>
  <si>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</si>
  <si>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Lisboa</t>
  </si>
  <si>
    <t>Centro</t>
  </si>
  <si>
    <t>Norte</t>
  </si>
  <si>
    <t>Região Autónoma dos Açores</t>
  </si>
  <si>
    <t>Alentejo</t>
  </si>
  <si>
    <t>Algarve</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</si>
  <si>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</si>
  <si>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</si>
  <si>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</si>
  <si>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</si>
  <si>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</si>
  <si>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</si>
  <si>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</si>
  <si>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</si>
  <si>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</si>
  <si>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</si>
  <si>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</si>
  <si>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</si>
  <si>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</si>
  <si>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</si>
  <si>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</si>
  <si>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</si>
  <si>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</si>
  <si>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</si>
  <si>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</si>
  <si>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</si>
  <si>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</si>
  <si>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</si>
  <si>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</si>
  <si>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</si>
  <si>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</si>
  <si>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</si>
  <si>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</si>
  <si>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</si>
  <si>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</si>
  <si>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5. Debtor Rating</t>
  </si>
  <si>
    <t>For debtors with more than one external rating, the composite rating is considered. The composite rating is the average of the ratings assigned to a debtor by Fitch, Moody's and/or S&amp;P.</t>
  </si>
  <si>
    <t>6. Delinquencies</t>
  </si>
  <si>
    <t>Public Sector Credit</t>
  </si>
  <si>
    <t>Grande Lisboa</t>
  </si>
  <si>
    <t>Acores</t>
  </si>
  <si>
    <t>Minho</t>
  </si>
  <si>
    <t>Beira Interior</t>
  </si>
  <si>
    <t>Beira Litoral</t>
  </si>
  <si>
    <t>Ribatejo</t>
  </si>
  <si>
    <t>Grande Porto</t>
  </si>
  <si>
    <t>Madeira</t>
  </si>
  <si>
    <t>Tras-os-Montes</t>
  </si>
  <si>
    <t>Porto</t>
  </si>
  <si>
    <t>Reporting Date: 30/04/25</t>
  </si>
  <si>
    <t>Cut-off Date: 31/03/25</t>
  </si>
  <si>
    <t>31/03/25</t>
  </si>
  <si>
    <t>44.4 mn deposited at Banco BPI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</si>
</sst>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7"/>
      <name val="Verdana"/>
      <family val="2"/>
    </font>
    <font>
      <sz val="6.8"/>
      <name val="Verdana"/>
      <family val="2"/>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50"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55"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9" applyFont="1" applyAlignment="1">
      <alignment vertical="center" wrapText="1"/>
    </xf>
    <xf numFmtId="0" fontId="42" fillId="0" borderId="0" xfId="9" applyFont="1" applyAlignment="1">
      <alignment horizontal="left" vertical="center" wrapText="1"/>
    </xf>
    <xf numFmtId="0" fontId="38" fillId="0" borderId="0" xfId="0" applyFont="1" applyAlignment="1">
      <alignment horizontal="left" vertical="center" wrapText="1"/>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2" name="Picture 1">
          <a:extLst>
            <a:ext uri="{FF2B5EF4-FFF2-40B4-BE49-F238E27FC236}">
              <a16:creationId xmlns:a16="http://schemas.microsoft.com/office/drawing/2014/main" id="{4DCB26BF-3ADA-4FFD-B9BA-461298E46683}"/>
            </a:ext>
          </a:extLst>
        </xdr:cNvPr>
        <xdr:cNvPicPr>
          <a:picLocks noChangeAspect="1"/>
        </xdr:cNvPicPr>
      </xdr:nvPicPr>
      <xdr:blipFill>
        <a:blip xmlns:r="http://schemas.openxmlformats.org/officeDocument/2006/relationships" r:embed="rId1"/>
        <a:stretch>
          <a:fillRect/>
        </a:stretch>
      </xdr:blipFill>
      <xdr:spPr>
        <a:xfrm>
          <a:off x="487362" y="23137019"/>
          <a:ext cx="9496264" cy="40024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06" t="s">
        <v>1125</v>
      </c>
      <c r="E6" s="206"/>
      <c r="F6" s="206"/>
      <c r="G6" s="206"/>
      <c r="H6" s="206"/>
      <c r="I6" s="6"/>
      <c r="J6" s="7"/>
    </row>
    <row r="7" spans="2:10" ht="26" x14ac:dyDescent="0.35">
      <c r="B7" s="5"/>
      <c r="C7" s="6"/>
      <c r="D7" s="6"/>
      <c r="E7" s="6"/>
      <c r="F7" s="10" t="s">
        <v>410</v>
      </c>
      <c r="G7" s="6"/>
      <c r="H7" s="6"/>
      <c r="I7" s="6"/>
      <c r="J7" s="7"/>
    </row>
    <row r="8" spans="2:10" ht="26" x14ac:dyDescent="0.35">
      <c r="B8" s="5"/>
      <c r="C8" s="6"/>
      <c r="D8" s="6"/>
      <c r="E8" s="6"/>
      <c r="F8" s="10" t="s">
        <v>1127</v>
      </c>
      <c r="G8" s="6"/>
      <c r="H8" s="6"/>
      <c r="I8" s="6"/>
      <c r="J8" s="7"/>
    </row>
    <row r="9" spans="2:10" ht="21" x14ac:dyDescent="0.35">
      <c r="B9" s="5"/>
      <c r="C9" s="6"/>
      <c r="D9" s="6"/>
      <c r="E9" s="6"/>
      <c r="F9" s="11" t="s">
        <v>1344</v>
      </c>
      <c r="G9" s="6"/>
      <c r="H9" s="6"/>
      <c r="I9" s="6"/>
      <c r="J9" s="7"/>
    </row>
    <row r="10" spans="2:10" ht="21" x14ac:dyDescent="0.35">
      <c r="B10" s="5"/>
      <c r="C10" s="6"/>
      <c r="D10" s="6"/>
      <c r="E10" s="6"/>
      <c r="F10" s="11" t="s">
        <v>1345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09" t="s">
        <v>13</v>
      </c>
      <c r="E24" s="210" t="s">
        <v>14</v>
      </c>
      <c r="F24" s="210"/>
      <c r="G24" s="210"/>
      <c r="H24" s="210"/>
      <c r="I24" s="6"/>
      <c r="J24" s="7"/>
    </row>
    <row r="25" spans="2:10" x14ac:dyDescent="0.35">
      <c r="B25" s="5"/>
      <c r="C25" s="6"/>
      <c r="D25" s="6"/>
      <c r="H25" s="6"/>
      <c r="I25" s="6"/>
      <c r="J25" s="7"/>
    </row>
    <row r="26" spans="2:10" x14ac:dyDescent="0.35">
      <c r="B26" s="5"/>
      <c r="C26" s="6"/>
      <c r="D26" s="209" t="s">
        <v>1167</v>
      </c>
      <c r="E26" s="210" t="s">
        <v>14</v>
      </c>
      <c r="F26" s="210"/>
      <c r="G26" s="210"/>
      <c r="H26" s="210"/>
      <c r="I26" s="6"/>
      <c r="J26" s="7"/>
    </row>
    <row r="27" spans="2:10" x14ac:dyDescent="0.35">
      <c r="B27" s="5"/>
      <c r="C27" s="6"/>
      <c r="D27" s="14"/>
      <c r="E27" s="14"/>
      <c r="F27" s="14"/>
      <c r="G27" s="14"/>
      <c r="H27" s="14"/>
      <c r="I27" s="6"/>
      <c r="J27" s="7"/>
    </row>
    <row r="28" spans="2:10" x14ac:dyDescent="0.35">
      <c r="B28" s="5"/>
      <c r="C28" s="6"/>
      <c r="D28" s="209" t="s">
        <v>15</v>
      </c>
      <c r="E28" s="210" t="s">
        <v>14</v>
      </c>
      <c r="F28" s="210"/>
      <c r="G28" s="210"/>
      <c r="H28" s="210"/>
      <c r="I28" s="6"/>
      <c r="J28" s="7"/>
    </row>
    <row r="29" spans="2:10" x14ac:dyDescent="0.35">
      <c r="B29" s="5"/>
      <c r="C29" s="6"/>
      <c r="I29" s="6"/>
      <c r="J29" s="7"/>
    </row>
    <row r="30" spans="2:10" x14ac:dyDescent="0.35">
      <c r="B30" s="5"/>
      <c r="C30" s="6"/>
      <c r="D30" s="209" t="s">
        <v>16</v>
      </c>
      <c r="E30" s="210" t="s">
        <v>14</v>
      </c>
      <c r="F30" s="210"/>
      <c r="G30" s="210"/>
      <c r="H30" s="210"/>
      <c r="I30" s="6"/>
      <c r="J30" s="7"/>
    </row>
    <row r="31" spans="2:10" x14ac:dyDescent="0.35">
      <c r="B31" s="5"/>
      <c r="C31" s="6"/>
      <c r="D31" s="6"/>
      <c r="E31" s="6"/>
      <c r="F31" s="6"/>
      <c r="G31" s="6"/>
      <c r="H31" s="6"/>
      <c r="I31" s="6"/>
      <c r="J31" s="7"/>
    </row>
    <row r="32" spans="2:10" x14ac:dyDescent="0.35">
      <c r="B32" s="5"/>
      <c r="C32" s="6"/>
      <c r="D32" s="207" t="s">
        <v>1149</v>
      </c>
      <c r="E32" s="208"/>
      <c r="F32" s="208"/>
      <c r="G32" s="208"/>
      <c r="H32" s="208"/>
      <c r="I32" s="6"/>
      <c r="J32" s="7"/>
    </row>
    <row r="33" spans="2:10" x14ac:dyDescent="0.35">
      <c r="B33" s="5"/>
      <c r="C33" s="6"/>
      <c r="D33" s="6"/>
      <c r="E33" s="6"/>
      <c r="F33" s="13"/>
      <c r="G33" s="6"/>
      <c r="H33" s="6"/>
      <c r="I33" s="6"/>
      <c r="J33" s="7"/>
    </row>
    <row r="34" spans="2:10" x14ac:dyDescent="0.35">
      <c r="B34" s="5"/>
      <c r="C34" s="6"/>
      <c r="D34" s="207" t="s">
        <v>939</v>
      </c>
      <c r="E34" s="208"/>
      <c r="F34" s="208"/>
      <c r="G34" s="208"/>
      <c r="H34" s="208"/>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0" sqref="C390"/>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940</v>
      </c>
      <c r="B1" s="19"/>
      <c r="C1" s="20"/>
      <c r="D1" s="20"/>
      <c r="E1" s="20"/>
      <c r="F1" s="121" t="s">
        <v>1126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1037</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1168</v>
      </c>
      <c r="E15" s="28"/>
      <c r="F15" s="28"/>
      <c r="H15" s="20"/>
      <c r="L15" s="20"/>
      <c r="M15" s="20"/>
    </row>
    <row r="16" spans="1:13" x14ac:dyDescent="0.35">
      <c r="A16" s="22" t="s">
        <v>29</v>
      </c>
      <c r="B16" s="36" t="s">
        <v>1111</v>
      </c>
      <c r="C16" s="22" t="s">
        <v>656</v>
      </c>
      <c r="E16" s="28"/>
      <c r="F16" s="28"/>
      <c r="H16" s="20"/>
      <c r="L16" s="20"/>
      <c r="M16" s="20"/>
    </row>
    <row r="17" spans="1:13" ht="43.5" x14ac:dyDescent="0.35">
      <c r="A17" s="22" t="s">
        <v>31</v>
      </c>
      <c r="B17" s="36" t="s">
        <v>30</v>
      </c>
      <c r="C17" s="22" t="s">
        <v>1169</v>
      </c>
      <c r="E17" s="28"/>
      <c r="F17" s="28"/>
      <c r="H17" s="20"/>
      <c r="L17" s="20"/>
      <c r="M17" s="20"/>
    </row>
    <row r="18" spans="1:13" outlineLevel="1" x14ac:dyDescent="0.35">
      <c r="A18" s="22" t="s">
        <v>1110</v>
      </c>
      <c r="B18" s="36" t="s">
        <v>32</v>
      </c>
      <c r="C18" s="22" t="s">
        <v>1346</v>
      </c>
      <c r="E18" s="28"/>
      <c r="F18" s="28"/>
      <c r="H18" s="20"/>
      <c r="L18" s="20"/>
      <c r="M18" s="20"/>
    </row>
    <row r="19" spans="1:13" outlineLevel="1" x14ac:dyDescent="0.35">
      <c r="A19" s="22" t="s">
        <v>1123</v>
      </c>
      <c r="B19" s="36" t="s">
        <v>1124</v>
      </c>
      <c r="C19" s="22" t="s">
        <v>653</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1121</v>
      </c>
      <c r="C27" s="22" t="s">
        <v>1170</v>
      </c>
      <c r="D27" s="39"/>
      <c r="E27" s="39"/>
      <c r="F27" s="39"/>
      <c r="H27" s="20"/>
      <c r="L27" s="20"/>
      <c r="M27" s="20"/>
    </row>
    <row r="28" spans="1:13" x14ac:dyDescent="0.35">
      <c r="A28" s="22" t="s">
        <v>42</v>
      </c>
      <c r="B28" s="109" t="s">
        <v>1098</v>
      </c>
      <c r="C28" s="105" t="s">
        <v>1170</v>
      </c>
      <c r="D28" s="39"/>
      <c r="E28" s="39"/>
      <c r="F28" s="39"/>
      <c r="H28" s="20"/>
      <c r="L28" s="20"/>
    </row>
    <row r="29" spans="1:13" x14ac:dyDescent="0.35">
      <c r="A29" s="22" t="s">
        <v>44</v>
      </c>
      <c r="B29" s="38" t="s">
        <v>43</v>
      </c>
      <c r="C29" s="22" t="s">
        <v>1170</v>
      </c>
      <c r="E29" s="39"/>
      <c r="F29" s="39"/>
      <c r="H29" s="20"/>
      <c r="L29" s="20"/>
    </row>
    <row r="30" spans="1:13" ht="29" outlineLevel="1" x14ac:dyDescent="0.35">
      <c r="A30" s="22" t="s">
        <v>46</v>
      </c>
      <c r="B30" s="38" t="s">
        <v>45</v>
      </c>
      <c r="C30" s="22" t="s">
        <v>1171</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823</v>
      </c>
      <c r="C38" s="90">
        <v>833.97110110000006</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772.01328726619079</v>
      </c>
      <c r="F40" s="39"/>
      <c r="H40" s="20"/>
      <c r="L40" s="20"/>
      <c r="M40" s="20"/>
      <c r="N40" s="52"/>
    </row>
    <row r="41" spans="1:14" outlineLevel="1" x14ac:dyDescent="0.35">
      <c r="A41" s="22" t="s">
        <v>58</v>
      </c>
      <c r="B41" s="45" t="s">
        <v>59</v>
      </c>
      <c r="C41" s="90">
        <v>627.85197780519184</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965</v>
      </c>
      <c r="B43" s="39"/>
      <c r="F43" s="39"/>
      <c r="H43" s="20"/>
      <c r="L43" s="20"/>
      <c r="M43" s="20"/>
      <c r="N43" s="52"/>
    </row>
    <row r="44" spans="1:14" ht="15" customHeight="1" x14ac:dyDescent="0.35">
      <c r="A44" s="41"/>
      <c r="B44" s="41" t="s">
        <v>61</v>
      </c>
      <c r="C44" s="41" t="s">
        <v>1072</v>
      </c>
      <c r="D44" s="41" t="s">
        <v>1081</v>
      </c>
      <c r="E44" s="41"/>
      <c r="F44" s="41" t="s">
        <v>1080</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0.31995183516666664</v>
      </c>
      <c r="E45" s="88"/>
      <c r="F45" s="88">
        <v>7.0000000000000007E-2</v>
      </c>
      <c r="G45" s="22" t="s">
        <v>1172</v>
      </c>
      <c r="H45" s="20"/>
      <c r="L45" s="20"/>
      <c r="M45" s="20"/>
      <c r="N45" s="52"/>
    </row>
    <row r="46" spans="1:14" outlineLevel="1" x14ac:dyDescent="0.35">
      <c r="C46" s="88"/>
      <c r="D46" s="88"/>
      <c r="E46" s="88"/>
      <c r="F46" s="88"/>
      <c r="G46" s="58"/>
      <c r="H46" s="20"/>
      <c r="L46" s="20"/>
      <c r="M46" s="20"/>
      <c r="N46" s="52"/>
    </row>
    <row r="47" spans="1:14" outlineLevel="1" x14ac:dyDescent="0.35">
      <c r="A47" s="118" t="s">
        <v>1112</v>
      </c>
      <c r="B47" s="118" t="s">
        <v>1113</v>
      </c>
      <c r="C47" s="122">
        <f>IF(OR(C38="[For completion]",C39="[For completion]"),"", C38-C39)</f>
        <v>233.97110110000006</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777.55989483000008</v>
      </c>
      <c r="E54" s="47"/>
      <c r="F54" s="97">
        <f>IF($C$58=0,"",IF(C54="[for completion]","",C54/$C$58))</f>
        <v>0.93235832009575137</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56.411206270000001</v>
      </c>
      <c r="E56" s="47"/>
      <c r="F56" s="97">
        <f>IF($C$58=0,"",IF(C56="[for completion]","",C56/$C$58))</f>
        <v>6.7641679904248658E-2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833.97110110000006</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830</v>
      </c>
      <c r="D65" s="84" t="s">
        <v>831</v>
      </c>
      <c r="E65" s="43"/>
      <c r="F65" s="44" t="s">
        <v>92</v>
      </c>
      <c r="G65" s="44" t="s">
        <v>93</v>
      </c>
      <c r="H65" s="20"/>
      <c r="L65" s="20"/>
      <c r="M65" s="20"/>
      <c r="N65" s="52"/>
    </row>
    <row r="66" spans="1:14" x14ac:dyDescent="0.35">
      <c r="A66" s="22" t="s">
        <v>94</v>
      </c>
      <c r="B66" s="39" t="s">
        <v>879</v>
      </c>
      <c r="C66" s="94">
        <v>9.859530848060956</v>
      </c>
      <c r="D66" s="94" t="s">
        <v>656</v>
      </c>
      <c r="E66" s="36"/>
      <c r="F66" s="53"/>
      <c r="G66" s="54"/>
      <c r="H66" s="20"/>
      <c r="L66" s="20"/>
      <c r="M66" s="20"/>
      <c r="N66" s="52"/>
    </row>
    <row r="67" spans="1:14" x14ac:dyDescent="0.35">
      <c r="B67" s="39"/>
      <c r="E67" s="36"/>
      <c r="F67" s="53"/>
      <c r="G67" s="54"/>
      <c r="H67" s="20"/>
      <c r="L67" s="20"/>
      <c r="M67" s="20"/>
      <c r="N67" s="52"/>
    </row>
    <row r="68" spans="1:14" x14ac:dyDescent="0.35">
      <c r="B68" s="39" t="s">
        <v>826</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941</v>
      </c>
      <c r="C70" s="90">
        <v>138.65247606</v>
      </c>
      <c r="D70" s="90" t="s">
        <v>656</v>
      </c>
      <c r="E70" s="18"/>
      <c r="F70" s="97">
        <f t="shared" ref="F70:F76" si="1">IF($C$77=0,"",IF(C70="[for completion]","",C70/$C$77))</f>
        <v>0.16625573221556322</v>
      </c>
      <c r="G70" s="97" t="str">
        <f>IF($D$77=0,"",IF(D70="[Mark as ND1 if not relevant]","",D70/$D$77))</f>
        <v/>
      </c>
      <c r="H70" s="20"/>
      <c r="L70" s="20"/>
      <c r="M70" s="20"/>
      <c r="N70" s="52"/>
    </row>
    <row r="71" spans="1:14" x14ac:dyDescent="0.35">
      <c r="A71" s="22" t="s">
        <v>98</v>
      </c>
      <c r="B71" s="18" t="s">
        <v>942</v>
      </c>
      <c r="C71" s="90">
        <v>79.421420480000009</v>
      </c>
      <c r="D71" s="90" t="s">
        <v>656</v>
      </c>
      <c r="E71" s="18"/>
      <c r="F71" s="97">
        <f t="shared" si="1"/>
        <v>9.5232820867826126E-2</v>
      </c>
      <c r="G71" s="97" t="str">
        <f t="shared" ref="G71:G76" si="2">IF($D$77=0,"",IF(D71="[Mark as ND1 if not relevant]","",D71/$D$77))</f>
        <v/>
      </c>
      <c r="H71" s="20"/>
      <c r="L71" s="20"/>
      <c r="M71" s="20"/>
      <c r="N71" s="52"/>
    </row>
    <row r="72" spans="1:14" x14ac:dyDescent="0.35">
      <c r="A72" s="22" t="s">
        <v>99</v>
      </c>
      <c r="B72" s="18" t="s">
        <v>943</v>
      </c>
      <c r="C72" s="90">
        <v>89.810095959999998</v>
      </c>
      <c r="D72" s="90" t="s">
        <v>656</v>
      </c>
      <c r="E72" s="18"/>
      <c r="F72" s="97">
        <f t="shared" si="1"/>
        <v>0.10768969793022964</v>
      </c>
      <c r="G72" s="97" t="str">
        <f t="shared" si="2"/>
        <v/>
      </c>
      <c r="H72" s="20"/>
      <c r="L72" s="20"/>
      <c r="M72" s="20"/>
      <c r="N72" s="52"/>
    </row>
    <row r="73" spans="1:14" x14ac:dyDescent="0.35">
      <c r="A73" s="22" t="s">
        <v>100</v>
      </c>
      <c r="B73" s="18" t="s">
        <v>944</v>
      </c>
      <c r="C73" s="90">
        <v>71.066430980000007</v>
      </c>
      <c r="D73" s="90" t="s">
        <v>656</v>
      </c>
      <c r="E73" s="18"/>
      <c r="F73" s="97">
        <f t="shared" si="1"/>
        <v>8.5214500701839738E-2</v>
      </c>
      <c r="G73" s="97" t="str">
        <f t="shared" si="2"/>
        <v/>
      </c>
      <c r="H73" s="20"/>
      <c r="L73" s="20"/>
      <c r="M73" s="20"/>
      <c r="N73" s="52"/>
    </row>
    <row r="74" spans="1:14" x14ac:dyDescent="0.35">
      <c r="A74" s="22" t="s">
        <v>101</v>
      </c>
      <c r="B74" s="18" t="s">
        <v>945</v>
      </c>
      <c r="C74" s="90">
        <v>74.02663124</v>
      </c>
      <c r="D74" s="90" t="s">
        <v>656</v>
      </c>
      <c r="E74" s="18"/>
      <c r="F74" s="97">
        <f t="shared" si="1"/>
        <v>8.8764024487610629E-2</v>
      </c>
      <c r="G74" s="97" t="str">
        <f t="shared" si="2"/>
        <v/>
      </c>
      <c r="H74" s="20"/>
      <c r="L74" s="20"/>
      <c r="M74" s="20"/>
      <c r="N74" s="52"/>
    </row>
    <row r="75" spans="1:14" x14ac:dyDescent="0.35">
      <c r="A75" s="22" t="s">
        <v>102</v>
      </c>
      <c r="B75" s="18" t="s">
        <v>946</v>
      </c>
      <c r="C75" s="90">
        <v>250.14912058999997</v>
      </c>
      <c r="D75" s="90" t="s">
        <v>656</v>
      </c>
      <c r="E75" s="18"/>
      <c r="F75" s="97">
        <f t="shared" si="1"/>
        <v>0.29994938704717183</v>
      </c>
      <c r="G75" s="97" t="str">
        <f t="shared" si="2"/>
        <v/>
      </c>
      <c r="H75" s="20"/>
      <c r="L75" s="20"/>
      <c r="M75" s="20"/>
      <c r="N75" s="52"/>
    </row>
    <row r="76" spans="1:14" x14ac:dyDescent="0.35">
      <c r="A76" s="22" t="s">
        <v>103</v>
      </c>
      <c r="B76" s="18" t="s">
        <v>947</v>
      </c>
      <c r="C76" s="90">
        <v>130.84492578999999</v>
      </c>
      <c r="D76" s="90" t="s">
        <v>656</v>
      </c>
      <c r="E76" s="18"/>
      <c r="F76" s="97">
        <f t="shared" si="1"/>
        <v>0.15689383674975882</v>
      </c>
      <c r="G76" s="97" t="str">
        <f t="shared" si="2"/>
        <v/>
      </c>
      <c r="H76" s="20"/>
      <c r="L76" s="20"/>
      <c r="M76" s="20"/>
      <c r="N76" s="52"/>
    </row>
    <row r="77" spans="1:14" x14ac:dyDescent="0.35">
      <c r="A77" s="22" t="s">
        <v>104</v>
      </c>
      <c r="B77" s="55" t="s">
        <v>83</v>
      </c>
      <c r="C77" s="92">
        <f>SUM(C70:C76)</f>
        <v>833.97110109999994</v>
      </c>
      <c r="D77" s="92">
        <f>SUM(D70:D76)</f>
        <v>0</v>
      </c>
      <c r="E77" s="39"/>
      <c r="F77" s="98">
        <f>SUM(F70:F76)</f>
        <v>1</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832</v>
      </c>
      <c r="D88" s="84" t="s">
        <v>833</v>
      </c>
      <c r="E88" s="43"/>
      <c r="F88" s="44" t="s">
        <v>121</v>
      </c>
      <c r="G88" s="41" t="s">
        <v>122</v>
      </c>
      <c r="H88" s="20"/>
      <c r="L88" s="20"/>
      <c r="M88" s="20"/>
      <c r="N88" s="52"/>
    </row>
    <row r="89" spans="1:14" x14ac:dyDescent="0.35">
      <c r="A89" s="22" t="s">
        <v>123</v>
      </c>
      <c r="B89" s="39" t="s">
        <v>95</v>
      </c>
      <c r="C89" s="94">
        <v>3.58</v>
      </c>
      <c r="D89" s="94">
        <f>+C89+1</f>
        <v>4.58</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827</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941</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942</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943</v>
      </c>
      <c r="C95" s="90">
        <v>0</v>
      </c>
      <c r="D95" s="90">
        <f t="shared" ref="D95:D97" si="7">+C94</f>
        <v>0</v>
      </c>
      <c r="E95" s="18"/>
      <c r="F95" s="97">
        <f t="shared" si="5"/>
        <v>0</v>
      </c>
      <c r="G95" s="97">
        <f t="shared" si="6"/>
        <v>0</v>
      </c>
      <c r="H95" s="20"/>
      <c r="L95" s="20"/>
      <c r="M95" s="20"/>
      <c r="N95" s="52"/>
    </row>
    <row r="96" spans="1:14" x14ac:dyDescent="0.35">
      <c r="A96" s="22" t="s">
        <v>128</v>
      </c>
      <c r="B96" s="18" t="s">
        <v>944</v>
      </c>
      <c r="C96" s="90">
        <v>450</v>
      </c>
      <c r="D96" s="90">
        <f t="shared" si="7"/>
        <v>0</v>
      </c>
      <c r="E96" s="18"/>
      <c r="F96" s="97">
        <f t="shared" si="5"/>
        <v>0.75</v>
      </c>
      <c r="G96" s="97">
        <f t="shared" si="6"/>
        <v>0</v>
      </c>
      <c r="H96" s="20"/>
      <c r="L96" s="20"/>
      <c r="M96" s="20"/>
      <c r="N96" s="52"/>
    </row>
    <row r="97" spans="1:14" x14ac:dyDescent="0.35">
      <c r="A97" s="22" t="s">
        <v>129</v>
      </c>
      <c r="B97" s="18" t="s">
        <v>945</v>
      </c>
      <c r="C97" s="90">
        <v>150</v>
      </c>
      <c r="D97" s="90">
        <f t="shared" si="7"/>
        <v>450</v>
      </c>
      <c r="E97" s="18"/>
      <c r="F97" s="97">
        <f t="shared" si="5"/>
        <v>0.25</v>
      </c>
      <c r="G97" s="97">
        <f t="shared" si="6"/>
        <v>0.75</v>
      </c>
      <c r="H97" s="20"/>
      <c r="L97" s="20"/>
      <c r="M97" s="20"/>
    </row>
    <row r="98" spans="1:14" x14ac:dyDescent="0.35">
      <c r="A98" s="22" t="s">
        <v>130</v>
      </c>
      <c r="B98" s="18" t="s">
        <v>946</v>
      </c>
      <c r="C98" s="90">
        <v>0</v>
      </c>
      <c r="D98" s="90">
        <f>+C97+C98</f>
        <v>150</v>
      </c>
      <c r="E98" s="18"/>
      <c r="F98" s="97">
        <f t="shared" si="5"/>
        <v>0</v>
      </c>
      <c r="G98" s="97">
        <f t="shared" si="6"/>
        <v>0.25</v>
      </c>
      <c r="H98" s="20"/>
      <c r="L98" s="20"/>
      <c r="M98" s="20"/>
    </row>
    <row r="99" spans="1:14" x14ac:dyDescent="0.35">
      <c r="A99" s="22" t="s">
        <v>131</v>
      </c>
      <c r="B99" s="18" t="s">
        <v>947</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963</v>
      </c>
      <c r="C111" s="44" t="s">
        <v>143</v>
      </c>
      <c r="D111" s="44" t="s">
        <v>144</v>
      </c>
      <c r="E111" s="43"/>
      <c r="F111" s="44" t="s">
        <v>145</v>
      </c>
      <c r="G111" s="44" t="s">
        <v>146</v>
      </c>
      <c r="H111" s="20"/>
      <c r="L111" s="20"/>
      <c r="M111" s="20"/>
    </row>
    <row r="112" spans="1:14" s="57" customFormat="1" x14ac:dyDescent="0.35">
      <c r="A112" s="22" t="s">
        <v>147</v>
      </c>
      <c r="B112" s="39" t="s">
        <v>148</v>
      </c>
      <c r="C112" s="90">
        <f>+C38</f>
        <v>833.97110110000006</v>
      </c>
      <c r="D112" s="90">
        <f>+C112</f>
        <v>833.97110110000006</v>
      </c>
      <c r="E112" s="48"/>
      <c r="F112" s="97">
        <f t="shared" ref="F112:F116" si="8">IF($C$131=0,"",IF(C112="[for completion]","",IF(C112="","",C112/$C$131)))</f>
        <v>1</v>
      </c>
      <c r="G112" s="97">
        <f t="shared" ref="G112:G116" si="9">IF($D$131=0,"",IF(D112="[for completion]","",IF(D112="","",D112/$D$131)))</f>
        <v>1</v>
      </c>
      <c r="I112" s="22"/>
      <c r="J112" s="22"/>
      <c r="K112" s="22"/>
      <c r="L112" s="20" t="s">
        <v>949</v>
      </c>
      <c r="M112" s="20"/>
      <c r="N112" s="20"/>
    </row>
    <row r="113" spans="1:14" s="57" customFormat="1" x14ac:dyDescent="0.35">
      <c r="A113" s="22" t="s">
        <v>149</v>
      </c>
      <c r="B113" s="39" t="s">
        <v>950</v>
      </c>
      <c r="C113" s="90">
        <v>0</v>
      </c>
      <c r="D113" s="90">
        <f t="shared" ref="D113:D129" si="10">+C113</f>
        <v>0</v>
      </c>
      <c r="E113" s="48"/>
      <c r="F113" s="97">
        <f t="shared" si="8"/>
        <v>0</v>
      </c>
      <c r="G113" s="97">
        <f t="shared" si="9"/>
        <v>0</v>
      </c>
      <c r="I113" s="22"/>
      <c r="J113" s="22"/>
      <c r="K113" s="22"/>
      <c r="L113" s="39" t="s">
        <v>950</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951</v>
      </c>
      <c r="C115" s="90">
        <v>0</v>
      </c>
      <c r="D115" s="90">
        <f t="shared" si="10"/>
        <v>0</v>
      </c>
      <c r="E115" s="48"/>
      <c r="F115" s="97">
        <f t="shared" si="8"/>
        <v>0</v>
      </c>
      <c r="G115" s="97">
        <f t="shared" si="9"/>
        <v>0</v>
      </c>
      <c r="I115" s="22"/>
      <c r="J115" s="22"/>
      <c r="K115" s="22"/>
      <c r="L115" s="39" t="s">
        <v>951</v>
      </c>
      <c r="M115" s="20"/>
      <c r="N115" s="20"/>
    </row>
    <row r="116" spans="1:14" s="57" customFormat="1" x14ac:dyDescent="0.35">
      <c r="A116" s="22" t="s">
        <v>153</v>
      </c>
      <c r="B116" s="39" t="s">
        <v>952</v>
      </c>
      <c r="C116" s="90">
        <v>0</v>
      </c>
      <c r="D116" s="90">
        <f t="shared" si="10"/>
        <v>0</v>
      </c>
      <c r="E116" s="48"/>
      <c r="F116" s="97">
        <f t="shared" si="8"/>
        <v>0</v>
      </c>
      <c r="G116" s="97">
        <f t="shared" si="9"/>
        <v>0</v>
      </c>
      <c r="I116" s="22"/>
      <c r="J116" s="22"/>
      <c r="K116" s="22"/>
      <c r="L116" s="39" t="s">
        <v>952</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953</v>
      </c>
      <c r="C119" s="90">
        <v>0</v>
      </c>
      <c r="D119" s="90">
        <f t="shared" si="10"/>
        <v>0</v>
      </c>
      <c r="E119" s="39"/>
      <c r="F119" s="97">
        <f t="shared" si="11"/>
        <v>0</v>
      </c>
      <c r="G119" s="97">
        <f t="shared" si="12"/>
        <v>0</v>
      </c>
      <c r="L119" s="39" t="s">
        <v>953</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1069</v>
      </c>
      <c r="C121" s="90">
        <v>0</v>
      </c>
      <c r="D121" s="90">
        <f t="shared" si="10"/>
        <v>0</v>
      </c>
      <c r="F121" s="97">
        <f t="shared" si="11"/>
        <v>0</v>
      </c>
      <c r="G121" s="97">
        <f t="shared" si="12"/>
        <v>0</v>
      </c>
      <c r="L121" s="39"/>
      <c r="M121" s="20"/>
    </row>
    <row r="122" spans="1:14" x14ac:dyDescent="0.35">
      <c r="A122" s="22" t="s">
        <v>162</v>
      </c>
      <c r="B122" s="39" t="s">
        <v>960</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955</v>
      </c>
      <c r="M124" s="20"/>
    </row>
    <row r="125" spans="1:14" x14ac:dyDescent="0.35">
      <c r="A125" s="22" t="s">
        <v>168</v>
      </c>
      <c r="B125" s="22" t="s">
        <v>1122</v>
      </c>
      <c r="C125" s="90">
        <v>0</v>
      </c>
      <c r="D125" s="90">
        <f t="shared" si="10"/>
        <v>0</v>
      </c>
      <c r="E125" s="39"/>
      <c r="F125" s="97">
        <f t="shared" si="13"/>
        <v>0</v>
      </c>
      <c r="G125" s="97">
        <f t="shared" si="14"/>
        <v>0</v>
      </c>
      <c r="L125" s="39" t="s">
        <v>167</v>
      </c>
      <c r="M125" s="20"/>
    </row>
    <row r="126" spans="1:14" x14ac:dyDescent="0.35">
      <c r="A126" s="22" t="s">
        <v>170</v>
      </c>
      <c r="B126" s="18" t="s">
        <v>955</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954</v>
      </c>
      <c r="M127" s="20"/>
    </row>
    <row r="128" spans="1:14" x14ac:dyDescent="0.35">
      <c r="A128" s="22" t="s">
        <v>956</v>
      </c>
      <c r="B128" s="39" t="s">
        <v>169</v>
      </c>
      <c r="C128" s="90">
        <v>0</v>
      </c>
      <c r="D128" s="90">
        <f t="shared" si="10"/>
        <v>0</v>
      </c>
      <c r="E128" s="39"/>
      <c r="F128" s="97">
        <f t="shared" si="13"/>
        <v>0</v>
      </c>
      <c r="G128" s="97">
        <f t="shared" si="14"/>
        <v>0</v>
      </c>
      <c r="H128" s="20"/>
      <c r="L128" s="20"/>
      <c r="M128" s="20"/>
    </row>
    <row r="129" spans="1:14" x14ac:dyDescent="0.35">
      <c r="A129" s="22" t="s">
        <v>959</v>
      </c>
      <c r="B129" s="39" t="s">
        <v>954</v>
      </c>
      <c r="C129" s="90">
        <v>0</v>
      </c>
      <c r="D129" s="90">
        <f t="shared" si="10"/>
        <v>0</v>
      </c>
      <c r="E129" s="39"/>
      <c r="F129" s="97">
        <f t="shared" si="13"/>
        <v>0</v>
      </c>
      <c r="G129" s="97">
        <f t="shared" si="14"/>
        <v>0</v>
      </c>
      <c r="H129" s="20"/>
      <c r="L129" s="20"/>
      <c r="M129" s="20"/>
    </row>
    <row r="130" spans="1:14" outlineLevel="1" x14ac:dyDescent="0.35">
      <c r="A130" s="22" t="s">
        <v>1070</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833.97110110000006</v>
      </c>
      <c r="D131" s="90">
        <f>SUM(D112:D130)</f>
        <v>833.97110110000006</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950</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951</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952</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953</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1069</v>
      </c>
      <c r="C147" s="90">
        <v>0</v>
      </c>
      <c r="D147" s="90">
        <f t="shared" si="18"/>
        <v>0</v>
      </c>
      <c r="F147" s="97">
        <f t="shared" si="19"/>
        <v>0</v>
      </c>
      <c r="G147" s="97">
        <f t="shared" si="20"/>
        <v>0</v>
      </c>
      <c r="H147" s="20"/>
      <c r="L147" s="20"/>
      <c r="M147" s="20"/>
      <c r="N147" s="52"/>
    </row>
    <row r="148" spans="1:14" x14ac:dyDescent="0.35">
      <c r="A148" s="22" t="s">
        <v>189</v>
      </c>
      <c r="B148" s="39" t="s">
        <v>960</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1122</v>
      </c>
      <c r="C151" s="90">
        <v>0</v>
      </c>
      <c r="D151" s="90">
        <f t="shared" si="18"/>
        <v>0</v>
      </c>
      <c r="E151" s="39"/>
      <c r="F151" s="97">
        <f t="shared" si="19"/>
        <v>0</v>
      </c>
      <c r="G151" s="97">
        <f t="shared" si="20"/>
        <v>0</v>
      </c>
      <c r="H151" s="20"/>
      <c r="L151" s="20"/>
      <c r="M151" s="20"/>
      <c r="N151" s="52"/>
    </row>
    <row r="152" spans="1:14" x14ac:dyDescent="0.35">
      <c r="A152" s="22" t="s">
        <v>193</v>
      </c>
      <c r="B152" s="18" t="s">
        <v>955</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957</v>
      </c>
      <c r="B154" s="39" t="s">
        <v>169</v>
      </c>
      <c r="C154" s="90">
        <v>0</v>
      </c>
      <c r="D154" s="90">
        <f t="shared" si="18"/>
        <v>0</v>
      </c>
      <c r="E154" s="39"/>
      <c r="F154" s="97">
        <f t="shared" si="19"/>
        <v>0</v>
      </c>
      <c r="G154" s="97">
        <f t="shared" si="20"/>
        <v>0</v>
      </c>
      <c r="H154" s="20"/>
      <c r="L154" s="20"/>
      <c r="M154" s="20"/>
      <c r="N154" s="52"/>
    </row>
    <row r="155" spans="1:14" x14ac:dyDescent="0.35">
      <c r="A155" s="22" t="s">
        <v>961</v>
      </c>
      <c r="B155" s="39" t="s">
        <v>954</v>
      </c>
      <c r="C155" s="90">
        <v>0</v>
      </c>
      <c r="D155" s="90">
        <v>0</v>
      </c>
      <c r="E155" s="39"/>
      <c r="F155" s="97">
        <f t="shared" si="19"/>
        <v>0</v>
      </c>
      <c r="G155" s="97">
        <f t="shared" si="20"/>
        <v>0</v>
      </c>
      <c r="H155" s="20"/>
      <c r="L155" s="20"/>
      <c r="M155" s="20"/>
      <c r="N155" s="52"/>
    </row>
    <row r="156" spans="1:14" outlineLevel="1" x14ac:dyDescent="0.35">
      <c r="A156" s="22" t="s">
        <v>1071</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824</v>
      </c>
      <c r="C175" s="90">
        <v>12</v>
      </c>
      <c r="E175" s="50"/>
      <c r="F175" s="97">
        <f>IF($C$179=0,"",IF(C175="[for completion]","",C175/$C$179))</f>
        <v>0.212723690795843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44.411206270000001</v>
      </c>
      <c r="E177" s="50"/>
      <c r="F177" s="97">
        <f>IF($C$179=0,"",IF(C177="[for completion]","",C177/$C$179))</f>
        <v>0.78727630920415703</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56.411206270000001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56.411206270000001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56.411206270000001</v>
      </c>
      <c r="D208" s="39"/>
      <c r="E208" s="50"/>
      <c r="F208" s="106">
        <f>IF($C$209=0,"",IF(C208="[for completion]","",C208/$C$209))</f>
        <v>1</v>
      </c>
      <c r="G208" s="50"/>
      <c r="H208" s="20"/>
      <c r="L208" s="20"/>
      <c r="M208" s="20"/>
      <c r="N208" s="52"/>
    </row>
    <row r="209" spans="1:14" outlineLevel="1" x14ac:dyDescent="0.35">
      <c r="A209" s="22" t="s">
        <v>273</v>
      </c>
      <c r="B209" s="55" t="s">
        <v>83</v>
      </c>
      <c r="C209" s="90">
        <f>SUM(C193:C207)</f>
        <v>56.411206270000001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56.411206270000001</v>
      </c>
      <c r="E217" s="59"/>
      <c r="F217" s="97">
        <f>IF($C$38=0,"",IF(C217="[for completion]","",IF(C217="","",C217/$C$38)))</f>
        <v>6.7641679904248658E-2</v>
      </c>
      <c r="G217" s="97">
        <f>IF($C$39=0,"",IF(C217="[for completion]","",IF(C217="","",C217/$C$39)))</f>
        <v>9.4018677116666671E-2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56.411206270000001</v>
      </c>
      <c r="E220" s="59"/>
      <c r="F220" s="88">
        <f>SUM(F217:F219)</f>
        <v>6.7641679904248658E-2</v>
      </c>
      <c r="G220" s="88">
        <f>SUM(G217:G219)</f>
        <v>9.4018677116666671E-2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825</v>
      </c>
      <c r="C231" s="90" t="s">
        <v>653</v>
      </c>
      <c r="E231" s="39"/>
      <c r="H231" s="20"/>
      <c r="L231" s="20"/>
      <c r="M231" s="20"/>
    </row>
    <row r="232" spans="1:14" x14ac:dyDescent="0.35">
      <c r="A232" s="22" t="s">
        <v>298</v>
      </c>
      <c r="B232" s="1" t="s">
        <v>299</v>
      </c>
      <c r="C232" s="90" t="s">
        <v>653</v>
      </c>
      <c r="E232" s="39"/>
      <c r="H232" s="20"/>
      <c r="L232" s="20"/>
      <c r="M232" s="20"/>
    </row>
    <row r="233" spans="1:14" x14ac:dyDescent="0.35">
      <c r="A233" s="22" t="s">
        <v>300</v>
      </c>
      <c r="B233" s="1" t="s">
        <v>301</v>
      </c>
      <c r="C233" s="90" t="s">
        <v>653</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1108</v>
      </c>
      <c r="C239" s="41"/>
      <c r="D239" s="41"/>
      <c r="E239" s="41"/>
      <c r="F239" s="41"/>
      <c r="G239" s="41"/>
      <c r="H239" s="20"/>
      <c r="K239"/>
      <c r="L239"/>
      <c r="M239"/>
      <c r="N239"/>
    </row>
    <row r="240" spans="1:14" ht="29" hidden="1" outlineLevel="1" x14ac:dyDescent="0.35">
      <c r="A240" s="22" t="s">
        <v>966</v>
      </c>
      <c r="B240" s="22" t="s">
        <v>1107</v>
      </c>
      <c r="C240" s="22" t="s">
        <v>1173</v>
      </c>
      <c r="G240"/>
      <c r="H240" s="20"/>
      <c r="K240"/>
      <c r="L240"/>
      <c r="M240"/>
      <c r="N240"/>
    </row>
    <row r="241" spans="1:14" hidden="1" outlineLevel="1" x14ac:dyDescent="0.35">
      <c r="A241" s="22" t="s">
        <v>967</v>
      </c>
      <c r="B241" s="22" t="s">
        <v>1114</v>
      </c>
      <c r="C241" s="22" t="s">
        <v>653</v>
      </c>
      <c r="G241"/>
      <c r="H241" s="20"/>
      <c r="K241"/>
      <c r="L241"/>
      <c r="M241"/>
      <c r="N241"/>
    </row>
    <row r="242" spans="1:14" hidden="1" outlineLevel="1" x14ac:dyDescent="0.35">
      <c r="A242" s="22" t="s">
        <v>1007</v>
      </c>
      <c r="B242" s="22" t="s">
        <v>1099</v>
      </c>
      <c r="C242" s="22" t="s">
        <v>653</v>
      </c>
      <c r="G242"/>
      <c r="H242" s="20"/>
      <c r="K242"/>
      <c r="L242"/>
      <c r="M242"/>
      <c r="N242"/>
    </row>
    <row r="243" spans="1:14" ht="29" hidden="1" outlineLevel="1" x14ac:dyDescent="0.35">
      <c r="A243" s="22" t="s">
        <v>1008</v>
      </c>
      <c r="B243" s="22" t="s">
        <v>1106</v>
      </c>
      <c r="C243" s="22" t="s">
        <v>1173</v>
      </c>
      <c r="G243"/>
      <c r="H243" s="20"/>
      <c r="K243"/>
      <c r="L243"/>
      <c r="M243"/>
      <c r="N243"/>
    </row>
    <row r="244" spans="1:14" hidden="1" outlineLevel="1" x14ac:dyDescent="0.35">
      <c r="A244" s="22" t="s">
        <v>1103</v>
      </c>
      <c r="B244" s="22" t="s">
        <v>1100</v>
      </c>
      <c r="C244" s="124" t="s">
        <v>1101</v>
      </c>
      <c r="D244" s="124" t="s">
        <v>1119</v>
      </c>
      <c r="E244" s="105"/>
      <c r="G244"/>
      <c r="H244" s="20"/>
      <c r="K244"/>
      <c r="L244"/>
      <c r="M244"/>
      <c r="N244"/>
    </row>
    <row r="245" spans="1:14" hidden="1" outlineLevel="1" x14ac:dyDescent="0.35">
      <c r="A245" s="22" t="s">
        <v>1104</v>
      </c>
      <c r="B245" s="22" t="s">
        <v>1102</v>
      </c>
      <c r="C245" s="105" t="s">
        <v>1173</v>
      </c>
      <c r="G245"/>
      <c r="H245" s="20"/>
      <c r="K245"/>
      <c r="L245"/>
      <c r="M245"/>
      <c r="N245"/>
    </row>
    <row r="246" spans="1:14" hidden="1" outlineLevel="1" x14ac:dyDescent="0.35">
      <c r="A246" s="22" t="s">
        <v>1105</v>
      </c>
      <c r="B246" s="22" t="s">
        <v>1115</v>
      </c>
      <c r="C246" s="22" t="s">
        <v>653</v>
      </c>
      <c r="G246"/>
      <c r="H246" s="20"/>
      <c r="K246"/>
      <c r="L246"/>
      <c r="M246"/>
      <c r="N246"/>
    </row>
    <row r="247" spans="1:14" hidden="1" outlineLevel="1" x14ac:dyDescent="0.35">
      <c r="A247" s="22" t="s">
        <v>969</v>
      </c>
      <c r="D247"/>
      <c r="E247"/>
      <c r="F247"/>
      <c r="G247"/>
      <c r="H247" s="20"/>
      <c r="K247"/>
      <c r="L247"/>
      <c r="M247"/>
      <c r="N247"/>
    </row>
    <row r="248" spans="1:14" hidden="1" outlineLevel="1" x14ac:dyDescent="0.35">
      <c r="A248" s="22" t="s">
        <v>970</v>
      </c>
      <c r="D248"/>
      <c r="E248"/>
      <c r="F248"/>
      <c r="G248"/>
      <c r="H248" s="20"/>
      <c r="K248"/>
      <c r="L248"/>
      <c r="M248"/>
      <c r="N248"/>
    </row>
    <row r="249" spans="1:14" hidden="1" outlineLevel="1" x14ac:dyDescent="0.35">
      <c r="A249" s="22" t="s">
        <v>968</v>
      </c>
      <c r="D249"/>
      <c r="E249"/>
      <c r="F249"/>
      <c r="G249"/>
      <c r="H249" s="20"/>
      <c r="K249"/>
      <c r="L249"/>
      <c r="M249"/>
      <c r="N249"/>
    </row>
    <row r="250" spans="1:14" hidden="1" outlineLevel="1" x14ac:dyDescent="0.35">
      <c r="A250" s="22" t="s">
        <v>971</v>
      </c>
      <c r="D250"/>
      <c r="E250"/>
      <c r="F250"/>
      <c r="G250"/>
      <c r="H250" s="20"/>
      <c r="K250"/>
      <c r="L250"/>
      <c r="M250"/>
      <c r="N250"/>
    </row>
    <row r="251" spans="1:14" hidden="1" outlineLevel="1" x14ac:dyDescent="0.35">
      <c r="A251" s="22" t="s">
        <v>972</v>
      </c>
      <c r="D251"/>
      <c r="E251"/>
      <c r="F251"/>
      <c r="G251"/>
      <c r="H251" s="20"/>
      <c r="K251"/>
      <c r="L251"/>
      <c r="M251"/>
      <c r="N251"/>
    </row>
    <row r="252" spans="1:14" hidden="1" outlineLevel="1" x14ac:dyDescent="0.35">
      <c r="A252" s="22" t="s">
        <v>973</v>
      </c>
      <c r="D252"/>
      <c r="E252"/>
      <c r="F252"/>
      <c r="G252"/>
      <c r="H252" s="20"/>
      <c r="K252"/>
      <c r="L252"/>
      <c r="M252"/>
      <c r="N252"/>
    </row>
    <row r="253" spans="1:14" hidden="1" outlineLevel="1" x14ac:dyDescent="0.35">
      <c r="A253" s="22" t="s">
        <v>974</v>
      </c>
      <c r="D253"/>
      <c r="E253"/>
      <c r="F253"/>
      <c r="G253"/>
      <c r="H253" s="20"/>
      <c r="K253"/>
      <c r="L253"/>
      <c r="M253"/>
      <c r="N253"/>
    </row>
    <row r="254" spans="1:14" hidden="1" outlineLevel="1" x14ac:dyDescent="0.35">
      <c r="A254" s="22" t="s">
        <v>975</v>
      </c>
      <c r="D254"/>
      <c r="E254"/>
      <c r="F254"/>
      <c r="G254"/>
      <c r="H254" s="20"/>
      <c r="K254"/>
      <c r="L254"/>
      <c r="M254"/>
      <c r="N254"/>
    </row>
    <row r="255" spans="1:14" hidden="1" outlineLevel="1" x14ac:dyDescent="0.35">
      <c r="A255" s="22" t="s">
        <v>976</v>
      </c>
      <c r="D255"/>
      <c r="E255"/>
      <c r="F255"/>
      <c r="G255"/>
      <c r="H255" s="20"/>
      <c r="K255"/>
      <c r="L255"/>
      <c r="M255"/>
      <c r="N255"/>
    </row>
    <row r="256" spans="1:14" hidden="1" outlineLevel="1" x14ac:dyDescent="0.35">
      <c r="A256" s="22" t="s">
        <v>977</v>
      </c>
      <c r="D256"/>
      <c r="E256"/>
      <c r="F256"/>
      <c r="G256"/>
      <c r="H256" s="20"/>
      <c r="K256"/>
      <c r="L256"/>
      <c r="M256"/>
      <c r="N256"/>
    </row>
    <row r="257" spans="1:14" hidden="1" outlineLevel="1" x14ac:dyDescent="0.35">
      <c r="A257" s="22" t="s">
        <v>978</v>
      </c>
      <c r="D257"/>
      <c r="E257"/>
      <c r="F257"/>
      <c r="G257"/>
      <c r="H257" s="20"/>
      <c r="K257"/>
      <c r="L257"/>
      <c r="M257"/>
      <c r="N257"/>
    </row>
    <row r="258" spans="1:14" hidden="1" outlineLevel="1" x14ac:dyDescent="0.35">
      <c r="A258" s="22" t="s">
        <v>979</v>
      </c>
      <c r="D258"/>
      <c r="E258"/>
      <c r="F258"/>
      <c r="G258"/>
      <c r="H258" s="20"/>
      <c r="K258"/>
      <c r="L258"/>
      <c r="M258"/>
      <c r="N258"/>
    </row>
    <row r="259" spans="1:14" hidden="1" outlineLevel="1" x14ac:dyDescent="0.35">
      <c r="A259" s="22" t="s">
        <v>980</v>
      </c>
      <c r="D259"/>
      <c r="E259"/>
      <c r="F259"/>
      <c r="G259"/>
      <c r="H259" s="20"/>
      <c r="K259"/>
      <c r="L259"/>
      <c r="M259"/>
      <c r="N259"/>
    </row>
    <row r="260" spans="1:14" hidden="1" outlineLevel="1" x14ac:dyDescent="0.35">
      <c r="A260" s="22" t="s">
        <v>981</v>
      </c>
      <c r="D260"/>
      <c r="E260"/>
      <c r="F260"/>
      <c r="G260"/>
      <c r="H260" s="20"/>
      <c r="K260"/>
      <c r="L260"/>
      <c r="M260"/>
      <c r="N260"/>
    </row>
    <row r="261" spans="1:14" hidden="1" outlineLevel="1" x14ac:dyDescent="0.35">
      <c r="A261" s="22" t="s">
        <v>982</v>
      </c>
      <c r="D261"/>
      <c r="E261"/>
      <c r="F261"/>
      <c r="G261"/>
      <c r="H261" s="20"/>
      <c r="K261"/>
      <c r="L261"/>
      <c r="M261"/>
      <c r="N261"/>
    </row>
    <row r="262" spans="1:14" hidden="1" outlineLevel="1" x14ac:dyDescent="0.35">
      <c r="A262" s="22" t="s">
        <v>983</v>
      </c>
      <c r="D262"/>
      <c r="E262"/>
      <c r="F262"/>
      <c r="G262"/>
      <c r="H262" s="20"/>
      <c r="K262"/>
      <c r="L262"/>
      <c r="M262"/>
      <c r="N262"/>
    </row>
    <row r="263" spans="1:14" hidden="1" outlineLevel="1" x14ac:dyDescent="0.35">
      <c r="A263" s="22" t="s">
        <v>984</v>
      </c>
      <c r="D263"/>
      <c r="E263"/>
      <c r="F263"/>
      <c r="G263"/>
      <c r="H263" s="20"/>
      <c r="K263"/>
      <c r="L263"/>
      <c r="M263"/>
      <c r="N263"/>
    </row>
    <row r="264" spans="1:14" hidden="1" outlineLevel="1" x14ac:dyDescent="0.35">
      <c r="A264" s="22" t="s">
        <v>985</v>
      </c>
      <c r="D264"/>
      <c r="E264"/>
      <c r="F264"/>
      <c r="G264"/>
      <c r="H264" s="20"/>
      <c r="K264"/>
      <c r="L264"/>
      <c r="M264"/>
      <c r="N264"/>
    </row>
    <row r="265" spans="1:14" hidden="1" outlineLevel="1" x14ac:dyDescent="0.35">
      <c r="A265" s="22" t="s">
        <v>986</v>
      </c>
      <c r="D265"/>
      <c r="E265"/>
      <c r="F265"/>
      <c r="G265"/>
      <c r="H265" s="20"/>
      <c r="K265"/>
      <c r="L265"/>
      <c r="M265"/>
      <c r="N265"/>
    </row>
    <row r="266" spans="1:14" hidden="1" outlineLevel="1" x14ac:dyDescent="0.35">
      <c r="A266" s="22" t="s">
        <v>987</v>
      </c>
      <c r="D266"/>
      <c r="E266"/>
      <c r="F266"/>
      <c r="G266"/>
      <c r="H266" s="20"/>
      <c r="K266"/>
      <c r="L266"/>
      <c r="M266"/>
      <c r="N266"/>
    </row>
    <row r="267" spans="1:14" hidden="1" outlineLevel="1" x14ac:dyDescent="0.35">
      <c r="A267" s="22" t="s">
        <v>988</v>
      </c>
      <c r="D267"/>
      <c r="E267"/>
      <c r="F267"/>
      <c r="G267"/>
      <c r="H267" s="20"/>
      <c r="K267"/>
      <c r="L267"/>
      <c r="M267"/>
      <c r="N267"/>
    </row>
    <row r="268" spans="1:14" hidden="1" outlineLevel="1" x14ac:dyDescent="0.35">
      <c r="A268" s="22" t="s">
        <v>989</v>
      </c>
      <c r="D268"/>
      <c r="E268"/>
      <c r="F268"/>
      <c r="G268"/>
      <c r="H268" s="20"/>
      <c r="K268"/>
      <c r="L268"/>
      <c r="M268"/>
      <c r="N268"/>
    </row>
    <row r="269" spans="1:14" hidden="1" outlineLevel="1" x14ac:dyDescent="0.35">
      <c r="A269" s="22" t="s">
        <v>990</v>
      </c>
      <c r="D269"/>
      <c r="E269"/>
      <c r="F269"/>
      <c r="G269"/>
      <c r="H269" s="20"/>
      <c r="K269"/>
      <c r="L269"/>
      <c r="M269"/>
      <c r="N269"/>
    </row>
    <row r="270" spans="1:14" hidden="1" outlineLevel="1" x14ac:dyDescent="0.35">
      <c r="A270" s="22" t="s">
        <v>991</v>
      </c>
      <c r="D270"/>
      <c r="E270"/>
      <c r="F270"/>
      <c r="G270"/>
      <c r="H270" s="20"/>
      <c r="K270"/>
      <c r="L270"/>
      <c r="M270"/>
      <c r="N270"/>
    </row>
    <row r="271" spans="1:14" hidden="1" outlineLevel="1" x14ac:dyDescent="0.35">
      <c r="A271" s="22" t="s">
        <v>992</v>
      </c>
      <c r="D271"/>
      <c r="E271"/>
      <c r="F271"/>
      <c r="G271"/>
      <c r="H271" s="20"/>
      <c r="K271"/>
      <c r="L271"/>
      <c r="M271"/>
      <c r="N271"/>
    </row>
    <row r="272" spans="1:14" hidden="1" outlineLevel="1" x14ac:dyDescent="0.35">
      <c r="A272" s="22" t="s">
        <v>993</v>
      </c>
      <c r="D272"/>
      <c r="E272"/>
      <c r="F272"/>
      <c r="G272"/>
      <c r="H272" s="20"/>
      <c r="K272"/>
      <c r="L272"/>
      <c r="M272"/>
      <c r="N272"/>
    </row>
    <row r="273" spans="1:14" hidden="1" outlineLevel="1" x14ac:dyDescent="0.35">
      <c r="A273" s="22" t="s">
        <v>994</v>
      </c>
      <c r="D273"/>
      <c r="E273"/>
      <c r="F273"/>
      <c r="G273"/>
      <c r="H273" s="20"/>
      <c r="K273"/>
      <c r="L273"/>
      <c r="M273"/>
      <c r="N273"/>
    </row>
    <row r="274" spans="1:14" hidden="1" outlineLevel="1" x14ac:dyDescent="0.35">
      <c r="A274" s="22" t="s">
        <v>995</v>
      </c>
      <c r="D274"/>
      <c r="E274"/>
      <c r="F274"/>
      <c r="G274"/>
      <c r="H274" s="20"/>
      <c r="K274"/>
      <c r="L274"/>
      <c r="M274"/>
      <c r="N274"/>
    </row>
    <row r="275" spans="1:14" hidden="1" outlineLevel="1" x14ac:dyDescent="0.35">
      <c r="A275" s="22" t="s">
        <v>996</v>
      </c>
      <c r="D275"/>
      <c r="E275"/>
      <c r="F275"/>
      <c r="G275"/>
      <c r="H275" s="20"/>
      <c r="K275"/>
      <c r="L275"/>
      <c r="M275"/>
      <c r="N275"/>
    </row>
    <row r="276" spans="1:14" hidden="1" outlineLevel="1" x14ac:dyDescent="0.35">
      <c r="A276" s="22" t="s">
        <v>997</v>
      </c>
      <c r="D276"/>
      <c r="E276"/>
      <c r="F276"/>
      <c r="G276"/>
      <c r="H276" s="20"/>
      <c r="K276"/>
      <c r="L276"/>
      <c r="M276"/>
      <c r="N276"/>
    </row>
    <row r="277" spans="1:14" hidden="1" outlineLevel="1" x14ac:dyDescent="0.35">
      <c r="A277" s="22" t="s">
        <v>998</v>
      </c>
      <c r="D277"/>
      <c r="E277"/>
      <c r="F277"/>
      <c r="G277"/>
      <c r="H277" s="20"/>
      <c r="K277"/>
      <c r="L277"/>
      <c r="M277"/>
      <c r="N277"/>
    </row>
    <row r="278" spans="1:14" hidden="1" outlineLevel="1" x14ac:dyDescent="0.35">
      <c r="A278" s="22" t="s">
        <v>999</v>
      </c>
      <c r="D278"/>
      <c r="E278"/>
      <c r="F278"/>
      <c r="G278"/>
      <c r="H278" s="20"/>
      <c r="K278"/>
      <c r="L278"/>
      <c r="M278"/>
      <c r="N278"/>
    </row>
    <row r="279" spans="1:14" hidden="1" outlineLevel="1" x14ac:dyDescent="0.35">
      <c r="A279" s="22" t="s">
        <v>1000</v>
      </c>
      <c r="D279"/>
      <c r="E279"/>
      <c r="F279"/>
      <c r="G279"/>
      <c r="H279" s="20"/>
      <c r="K279"/>
      <c r="L279"/>
      <c r="M279"/>
      <c r="N279"/>
    </row>
    <row r="280" spans="1:14" hidden="1" outlineLevel="1" x14ac:dyDescent="0.35">
      <c r="A280" s="22" t="s">
        <v>1001</v>
      </c>
      <c r="D280"/>
      <c r="E280"/>
      <c r="F280"/>
      <c r="G280"/>
      <c r="H280" s="20"/>
      <c r="K280"/>
      <c r="L280"/>
      <c r="M280"/>
      <c r="N280"/>
    </row>
    <row r="281" spans="1:14" hidden="1" outlineLevel="1" x14ac:dyDescent="0.35">
      <c r="A281" s="22" t="s">
        <v>1002</v>
      </c>
      <c r="D281"/>
      <c r="E281"/>
      <c r="F281"/>
      <c r="G281"/>
      <c r="H281" s="20"/>
      <c r="K281"/>
      <c r="L281"/>
      <c r="M281"/>
      <c r="N281"/>
    </row>
    <row r="282" spans="1:14" hidden="1" outlineLevel="1" x14ac:dyDescent="0.35">
      <c r="A282" s="22" t="s">
        <v>1003</v>
      </c>
      <c r="D282"/>
      <c r="E282"/>
      <c r="F282"/>
      <c r="G282"/>
      <c r="H282" s="20"/>
      <c r="K282"/>
      <c r="L282"/>
      <c r="M282"/>
      <c r="N282"/>
    </row>
    <row r="283" spans="1:14" hidden="1" outlineLevel="1" x14ac:dyDescent="0.35">
      <c r="A283" s="22" t="s">
        <v>1004</v>
      </c>
      <c r="D283"/>
      <c r="E283"/>
      <c r="F283"/>
      <c r="G283"/>
      <c r="H283" s="20"/>
      <c r="K283"/>
      <c r="L283"/>
      <c r="M283"/>
      <c r="N283"/>
    </row>
    <row r="284" spans="1:14" hidden="1" outlineLevel="1" x14ac:dyDescent="0.35">
      <c r="A284" s="22" t="s">
        <v>1005</v>
      </c>
      <c r="D284"/>
      <c r="E284"/>
      <c r="F284"/>
      <c r="G284"/>
      <c r="H284" s="20"/>
      <c r="K284"/>
      <c r="L284"/>
      <c r="M284"/>
      <c r="N284"/>
    </row>
    <row r="285" spans="1:14" ht="18.5" collapsed="1" x14ac:dyDescent="0.35">
      <c r="A285" s="33"/>
      <c r="B285" s="33" t="s">
        <v>1038</v>
      </c>
      <c r="C285" s="33"/>
      <c r="D285" s="33"/>
      <c r="E285" s="33"/>
      <c r="F285" s="34"/>
      <c r="G285" s="35"/>
      <c r="H285" s="20"/>
      <c r="I285" s="26"/>
      <c r="J285" s="26"/>
      <c r="K285" s="26"/>
      <c r="L285" s="26"/>
      <c r="M285" s="28"/>
    </row>
    <row r="286" spans="1:14" ht="18.5" x14ac:dyDescent="0.35">
      <c r="A286" s="110" t="s">
        <v>1039</v>
      </c>
      <c r="B286" s="111"/>
      <c r="C286" s="111"/>
      <c r="D286" s="111"/>
      <c r="E286" s="111"/>
      <c r="F286" s="112"/>
      <c r="G286" s="111"/>
      <c r="H286" s="20"/>
      <c r="I286" s="26"/>
      <c r="J286" s="26"/>
      <c r="K286" s="26"/>
      <c r="L286" s="26"/>
      <c r="M286" s="28"/>
    </row>
    <row r="287" spans="1:14" ht="18.5" x14ac:dyDescent="0.35">
      <c r="A287" s="110" t="s">
        <v>1033</v>
      </c>
      <c r="B287" s="111"/>
      <c r="C287" s="111"/>
      <c r="D287" s="111"/>
      <c r="E287" s="111"/>
      <c r="F287" s="112"/>
      <c r="G287" s="111"/>
      <c r="H287" s="20"/>
      <c r="I287" s="26"/>
      <c r="J287" s="26"/>
      <c r="K287" s="26"/>
      <c r="L287" s="26"/>
      <c r="M287" s="28"/>
    </row>
    <row r="288" spans="1:14" x14ac:dyDescent="0.35">
      <c r="A288" s="22" t="s">
        <v>310</v>
      </c>
      <c r="B288" s="37" t="s">
        <v>1040</v>
      </c>
      <c r="C288" s="62">
        <f>ROW(B38)</f>
        <v>38</v>
      </c>
      <c r="D288" s="58"/>
      <c r="E288" s="58"/>
      <c r="F288" s="58"/>
      <c r="G288" s="58"/>
      <c r="H288" s="20"/>
      <c r="I288" s="37"/>
      <c r="J288" s="62"/>
      <c r="L288" s="58"/>
      <c r="M288" s="58"/>
      <c r="N288" s="58"/>
    </row>
    <row r="289" spans="1:14" x14ac:dyDescent="0.35">
      <c r="A289" s="22" t="s">
        <v>311</v>
      </c>
      <c r="B289" s="37" t="s">
        <v>1041</v>
      </c>
      <c r="C289" s="62">
        <f>ROW(B39)</f>
        <v>39</v>
      </c>
      <c r="E289" s="58"/>
      <c r="F289" s="58"/>
      <c r="H289" s="20"/>
      <c r="I289" s="37"/>
      <c r="J289" s="62"/>
      <c r="L289" s="58"/>
      <c r="M289" s="58"/>
    </row>
    <row r="290" spans="1:14" ht="29" x14ac:dyDescent="0.35">
      <c r="A290" s="22" t="s">
        <v>312</v>
      </c>
      <c r="B290" s="37" t="s">
        <v>1042</v>
      </c>
      <c r="C290" s="105" t="s">
        <v>1043</v>
      </c>
      <c r="G290" s="63"/>
      <c r="H290" s="20"/>
      <c r="I290" s="37"/>
      <c r="J290" s="62"/>
      <c r="K290" s="62"/>
      <c r="L290" s="63"/>
      <c r="M290" s="58"/>
      <c r="N290" s="63"/>
    </row>
    <row r="291" spans="1:14" x14ac:dyDescent="0.35">
      <c r="A291" s="22" t="s">
        <v>313</v>
      </c>
      <c r="B291" s="37" t="s">
        <v>1044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1045</v>
      </c>
      <c r="C292" s="62">
        <f>ROW(B52)</f>
        <v>52</v>
      </c>
      <c r="G292" s="63"/>
      <c r="H292" s="20"/>
      <c r="I292" s="37"/>
      <c r="J292"/>
      <c r="K292" s="62"/>
      <c r="L292" s="63"/>
      <c r="N292" s="63"/>
    </row>
    <row r="293" spans="1:14" x14ac:dyDescent="0.35">
      <c r="A293" s="22" t="s">
        <v>315</v>
      </c>
      <c r="B293" s="37" t="s">
        <v>1046</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1047</v>
      </c>
      <c r="C294" s="113" t="s">
        <v>1097</v>
      </c>
      <c r="H294" s="20"/>
      <c r="I294" s="37"/>
      <c r="J294" s="62"/>
      <c r="M294" s="63"/>
    </row>
    <row r="295" spans="1:14" x14ac:dyDescent="0.35">
      <c r="A295" s="22" t="s">
        <v>317</v>
      </c>
      <c r="B295" s="37" t="s">
        <v>1048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1049</v>
      </c>
      <c r="C296" s="62">
        <f>ROW(B111)</f>
        <v>111</v>
      </c>
      <c r="F296" s="63"/>
      <c r="H296" s="20"/>
      <c r="I296" s="37"/>
      <c r="J296" s="62"/>
      <c r="L296" s="63"/>
      <c r="M296" s="63"/>
    </row>
    <row r="297" spans="1:14" x14ac:dyDescent="0.35">
      <c r="A297" s="22" t="s">
        <v>319</v>
      </c>
      <c r="B297" s="37" t="s">
        <v>1050</v>
      </c>
      <c r="C297" s="62">
        <f>ROW(B163)</f>
        <v>163</v>
      </c>
      <c r="E297" s="63"/>
      <c r="F297" s="63"/>
      <c r="H297" s="20"/>
      <c r="J297" s="62"/>
      <c r="L297" s="63"/>
    </row>
    <row r="298" spans="1:14" x14ac:dyDescent="0.35">
      <c r="A298" s="22" t="s">
        <v>320</v>
      </c>
      <c r="B298" s="37" t="s">
        <v>1051</v>
      </c>
      <c r="C298" s="62">
        <f>ROW(B137)</f>
        <v>137</v>
      </c>
      <c r="E298" s="63"/>
      <c r="F298" s="63"/>
      <c r="H298" s="20"/>
      <c r="I298" s="37"/>
      <c r="J298" s="62"/>
      <c r="L298" s="63"/>
    </row>
    <row r="299" spans="1:14" x14ac:dyDescent="0.35">
      <c r="A299" s="22" t="s">
        <v>321</v>
      </c>
      <c r="B299" s="37" t="s">
        <v>1052</v>
      </c>
      <c r="C299" s="105"/>
      <c r="E299" s="63"/>
      <c r="H299" s="20"/>
      <c r="I299" s="37"/>
      <c r="J299" s="22" t="s">
        <v>1060</v>
      </c>
      <c r="L299" s="63"/>
    </row>
    <row r="300" spans="1:14" x14ac:dyDescent="0.35">
      <c r="A300" s="22" t="s">
        <v>322</v>
      </c>
      <c r="B300" s="37" t="s">
        <v>1053</v>
      </c>
      <c r="C300" s="62" t="s">
        <v>1063</v>
      </c>
      <c r="D300" s="62" t="s">
        <v>1062</v>
      </c>
      <c r="E300" s="63"/>
      <c r="F300" s="123" t="s">
        <v>1109</v>
      </c>
      <c r="H300" s="20"/>
      <c r="I300" s="37"/>
      <c r="J300" s="22" t="s">
        <v>1061</v>
      </c>
      <c r="K300" s="62"/>
      <c r="L300" s="63"/>
    </row>
    <row r="301" spans="1:14" outlineLevel="1" x14ac:dyDescent="0.35">
      <c r="A301" s="22" t="s">
        <v>1090</v>
      </c>
      <c r="B301" s="37" t="s">
        <v>1054</v>
      </c>
      <c r="C301" s="62" t="s">
        <v>1064</v>
      </c>
      <c r="H301" s="20"/>
      <c r="I301" s="37"/>
      <c r="J301" s="22" t="s">
        <v>1077</v>
      </c>
      <c r="K301" s="62"/>
      <c r="L301" s="63"/>
    </row>
    <row r="302" spans="1:14" outlineLevel="1" x14ac:dyDescent="0.35">
      <c r="A302" s="22" t="s">
        <v>1091</v>
      </c>
      <c r="B302" s="37" t="s">
        <v>1058</v>
      </c>
      <c r="C302" s="62" t="str">
        <f>ROW('C. HTT Harmonised Glossary'!B18)&amp;" for Harmonised Glossary"</f>
        <v>18 for Harmonised Glossary</v>
      </c>
      <c r="H302" s="20"/>
      <c r="I302" s="37"/>
      <c r="J302" s="22" t="s">
        <v>1006</v>
      </c>
      <c r="K302" s="62"/>
      <c r="L302" s="63"/>
    </row>
    <row r="303" spans="1:14" outlineLevel="1" x14ac:dyDescent="0.35">
      <c r="A303" s="22" t="s">
        <v>1092</v>
      </c>
      <c r="B303" s="37" t="s">
        <v>1055</v>
      </c>
      <c r="C303" s="62">
        <f>ROW(B65)</f>
        <v>65</v>
      </c>
      <c r="H303" s="20"/>
      <c r="I303" s="37"/>
      <c r="J303" s="62"/>
      <c r="K303" s="62"/>
      <c r="L303" s="63"/>
    </row>
    <row r="304" spans="1:14" outlineLevel="1" x14ac:dyDescent="0.35">
      <c r="A304" s="22" t="s">
        <v>1093</v>
      </c>
      <c r="B304" s="37" t="s">
        <v>1056</v>
      </c>
      <c r="C304" s="62">
        <f>ROW(B88)</f>
        <v>88</v>
      </c>
      <c r="H304" s="20"/>
      <c r="I304" s="37"/>
      <c r="J304" s="62"/>
      <c r="K304" s="62"/>
      <c r="L304" s="63"/>
    </row>
    <row r="305" spans="1:14" outlineLevel="1" x14ac:dyDescent="0.35">
      <c r="A305" s="22" t="s">
        <v>1094</v>
      </c>
      <c r="B305" s="37" t="s">
        <v>1057</v>
      </c>
      <c r="C305" s="62" t="s">
        <v>1079</v>
      </c>
      <c r="E305" s="63"/>
      <c r="H305" s="20"/>
      <c r="I305" s="37"/>
      <c r="J305" s="62"/>
      <c r="K305" s="62"/>
      <c r="L305" s="63"/>
      <c r="N305" s="52"/>
    </row>
    <row r="306" spans="1:14" outlineLevel="1" x14ac:dyDescent="0.35">
      <c r="A306" s="22" t="s">
        <v>1095</v>
      </c>
      <c r="B306" s="37" t="s">
        <v>1059</v>
      </c>
      <c r="C306" s="62">
        <v>44</v>
      </c>
      <c r="E306" s="63"/>
      <c r="H306" s="20"/>
      <c r="I306" s="37"/>
      <c r="J306" s="62"/>
      <c r="K306" s="62"/>
      <c r="L306" s="63"/>
      <c r="N306" s="52"/>
    </row>
    <row r="307" spans="1:14" outlineLevel="1" x14ac:dyDescent="0.35">
      <c r="A307" s="22" t="s">
        <v>1096</v>
      </c>
      <c r="B307" s="37" t="s">
        <v>1078</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1065</v>
      </c>
      <c r="C312" s="22">
        <v>0</v>
      </c>
      <c r="H312" s="20"/>
      <c r="I312" s="45"/>
      <c r="J312" s="62"/>
      <c r="N312" s="52"/>
    </row>
    <row r="313" spans="1:14" outlineLevel="1" x14ac:dyDescent="0.35">
      <c r="A313" s="22" t="s">
        <v>1088</v>
      </c>
      <c r="B313" s="45" t="s">
        <v>1066</v>
      </c>
      <c r="C313" s="22" t="s">
        <v>1347</v>
      </c>
      <c r="H313" s="20"/>
      <c r="I313" s="45"/>
      <c r="J313" s="62"/>
      <c r="N313" s="52"/>
    </row>
    <row r="314" spans="1:14" outlineLevel="1" x14ac:dyDescent="0.35">
      <c r="A314" s="22" t="s">
        <v>1089</v>
      </c>
      <c r="B314" s="45" t="s">
        <v>1067</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1174</v>
      </c>
      <c r="H321" s="20"/>
      <c r="I321" s="52"/>
      <c r="J321" s="52"/>
      <c r="K321" s="52"/>
      <c r="L321" s="52"/>
      <c r="M321" s="52"/>
      <c r="N321" s="52"/>
    </row>
    <row r="322" spans="1:14" outlineLevel="1" x14ac:dyDescent="0.35">
      <c r="A322" s="22" t="s">
        <v>333</v>
      </c>
      <c r="B322" s="37" t="s">
        <v>334</v>
      </c>
      <c r="C322" s="37" t="s">
        <v>1174</v>
      </c>
      <c r="H322" s="20"/>
      <c r="I322" s="52"/>
      <c r="J322" s="52"/>
      <c r="K322" s="52"/>
      <c r="L322" s="52"/>
      <c r="M322" s="52"/>
      <c r="N322" s="52"/>
    </row>
    <row r="323" spans="1:14" outlineLevel="1" x14ac:dyDescent="0.35">
      <c r="A323" s="22" t="s">
        <v>335</v>
      </c>
      <c r="B323" s="37" t="s">
        <v>336</v>
      </c>
      <c r="C323" s="37" t="s">
        <v>1150</v>
      </c>
      <c r="H323" s="20"/>
      <c r="I323" s="52"/>
      <c r="J323" s="52"/>
      <c r="K323" s="52"/>
      <c r="L323" s="52"/>
      <c r="M323" s="52"/>
      <c r="N323" s="52"/>
    </row>
    <row r="324" spans="1:14" outlineLevel="1" x14ac:dyDescent="0.35">
      <c r="A324" s="22" t="s">
        <v>337</v>
      </c>
      <c r="B324" s="37" t="s">
        <v>338</v>
      </c>
      <c r="C324" s="22" t="s">
        <v>1150</v>
      </c>
      <c r="H324" s="20"/>
      <c r="I324" s="52"/>
      <c r="J324" s="52"/>
      <c r="K324" s="52"/>
      <c r="L324" s="52"/>
      <c r="M324" s="52"/>
      <c r="N324" s="52"/>
    </row>
    <row r="325" spans="1:14" outlineLevel="1" x14ac:dyDescent="0.35">
      <c r="A325" s="22" t="s">
        <v>339</v>
      </c>
      <c r="B325" s="37" t="s">
        <v>340</v>
      </c>
      <c r="C325" s="22" t="s">
        <v>653</v>
      </c>
      <c r="H325" s="20"/>
      <c r="I325" s="52"/>
      <c r="J325" s="52"/>
      <c r="K325" s="52"/>
      <c r="L325" s="52"/>
      <c r="M325" s="52"/>
      <c r="N325" s="52"/>
    </row>
    <row r="326" spans="1:14" outlineLevel="1" x14ac:dyDescent="0.35">
      <c r="A326" s="22" t="s">
        <v>341</v>
      </c>
      <c r="B326" s="37" t="s">
        <v>342</v>
      </c>
      <c r="C326" s="22" t="s">
        <v>1150</v>
      </c>
      <c r="H326" s="20"/>
      <c r="I326" s="52"/>
      <c r="J326" s="52"/>
      <c r="K326" s="52"/>
      <c r="L326" s="52"/>
      <c r="M326" s="52"/>
      <c r="N326" s="52"/>
    </row>
    <row r="327" spans="1:14" outlineLevel="1" x14ac:dyDescent="0.35">
      <c r="A327" s="22" t="s">
        <v>343</v>
      </c>
      <c r="B327" s="37" t="s">
        <v>344</v>
      </c>
      <c r="C327" s="22" t="s">
        <v>653</v>
      </c>
      <c r="H327" s="20"/>
      <c r="I327" s="52"/>
      <c r="J327" s="52"/>
      <c r="K327" s="52"/>
      <c r="L327" s="52"/>
      <c r="M327" s="52"/>
      <c r="N327" s="52"/>
    </row>
    <row r="328" spans="1:14" outlineLevel="1" x14ac:dyDescent="0.35">
      <c r="A328" s="22" t="s">
        <v>345</v>
      </c>
      <c r="B328" s="37" t="s">
        <v>346</v>
      </c>
      <c r="C328" s="22" t="s">
        <v>653</v>
      </c>
      <c r="H328" s="20"/>
      <c r="I328" s="52"/>
      <c r="J328" s="52"/>
      <c r="K328" s="52"/>
      <c r="L328" s="52"/>
      <c r="M328" s="52"/>
      <c r="N328" s="52"/>
    </row>
    <row r="329" spans="1:14" outlineLevel="1" x14ac:dyDescent="0.35">
      <c r="A329" s="22" t="s">
        <v>347</v>
      </c>
      <c r="B329" s="37" t="s">
        <v>348</v>
      </c>
      <c r="C329" s="22" t="s">
        <v>1150</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428</v>
      </c>
      <c r="B1" s="19"/>
      <c r="C1" s="20"/>
      <c r="D1" s="20"/>
      <c r="E1" s="20"/>
      <c r="F1" s="121" t="s">
        <v>1126</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429</v>
      </c>
      <c r="C5" s="26"/>
      <c r="E5" s="28"/>
      <c r="F5" s="28"/>
      <c r="H5"/>
      <c r="L5" s="20"/>
      <c r="M5" s="20"/>
    </row>
    <row r="6" spans="1:14" ht="15" thickBot="1" x14ac:dyDescent="0.4">
      <c r="B6" s="31" t="s">
        <v>430</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430</v>
      </c>
      <c r="C8" s="34"/>
      <c r="D8" s="34"/>
      <c r="E8" s="34"/>
      <c r="F8" s="34"/>
      <c r="G8" s="35"/>
      <c r="H8"/>
      <c r="I8" s="39"/>
      <c r="J8" s="28"/>
      <c r="K8" s="28"/>
      <c r="L8" s="28"/>
      <c r="M8" s="28"/>
    </row>
    <row r="9" spans="1:14" ht="15" customHeight="1" x14ac:dyDescent="0.35">
      <c r="A9" s="41"/>
      <c r="B9" s="42" t="s">
        <v>431</v>
      </c>
      <c r="C9" s="41"/>
      <c r="D9" s="41"/>
      <c r="E9" s="41"/>
      <c r="F9" s="44"/>
      <c r="G9" s="44"/>
      <c r="H9"/>
      <c r="I9" s="39"/>
      <c r="J9" s="36"/>
      <c r="K9" s="36"/>
      <c r="L9" s="36"/>
      <c r="M9" s="54"/>
      <c r="N9" s="54"/>
    </row>
    <row r="10" spans="1:14" x14ac:dyDescent="0.35">
      <c r="A10" s="22" t="s">
        <v>432</v>
      </c>
      <c r="B10" s="22" t="s">
        <v>433</v>
      </c>
      <c r="C10" s="91">
        <v>484</v>
      </c>
      <c r="E10" s="39"/>
      <c r="F10" s="39"/>
      <c r="H10"/>
      <c r="I10" s="39"/>
      <c r="L10" s="39"/>
      <c r="M10" s="39"/>
    </row>
    <row r="11" spans="1:14" hidden="1" outlineLevel="1" x14ac:dyDescent="0.35">
      <c r="A11" s="22" t="s">
        <v>434</v>
      </c>
      <c r="B11" s="51" t="s">
        <v>385</v>
      </c>
      <c r="C11" s="91"/>
      <c r="E11" s="39"/>
      <c r="F11" s="39"/>
      <c r="H11"/>
      <c r="I11" s="39"/>
      <c r="L11" s="39"/>
      <c r="M11" s="39"/>
    </row>
    <row r="12" spans="1:14" hidden="1" outlineLevel="1" x14ac:dyDescent="0.35">
      <c r="A12" s="22" t="s">
        <v>435</v>
      </c>
      <c r="B12" s="51" t="s">
        <v>386</v>
      </c>
      <c r="C12" s="91"/>
      <c r="E12" s="39"/>
      <c r="F12" s="39"/>
      <c r="H12"/>
      <c r="I12" s="39"/>
      <c r="L12" s="39"/>
      <c r="M12" s="39"/>
    </row>
    <row r="13" spans="1:14" hidden="1" outlineLevel="1" x14ac:dyDescent="0.35">
      <c r="A13" s="22" t="s">
        <v>436</v>
      </c>
      <c r="E13" s="39"/>
      <c r="F13" s="39"/>
      <c r="H13"/>
      <c r="I13" s="39"/>
      <c r="L13" s="39"/>
      <c r="M13" s="39"/>
    </row>
    <row r="14" spans="1:14" hidden="1" outlineLevel="1" x14ac:dyDescent="0.35">
      <c r="A14" s="22" t="s">
        <v>437</v>
      </c>
      <c r="E14" s="39"/>
      <c r="F14" s="39"/>
      <c r="H14"/>
      <c r="I14" s="39"/>
      <c r="L14" s="39"/>
      <c r="M14" s="39"/>
    </row>
    <row r="15" spans="1:14" hidden="1" outlineLevel="1" x14ac:dyDescent="0.35">
      <c r="A15" s="22" t="s">
        <v>438</v>
      </c>
      <c r="E15" s="39"/>
      <c r="F15" s="39"/>
      <c r="H15"/>
      <c r="I15" s="39"/>
      <c r="L15" s="39"/>
      <c r="M15" s="39"/>
    </row>
    <row r="16" spans="1:14" hidden="1" outlineLevel="1" x14ac:dyDescent="0.35">
      <c r="A16" s="22" t="s">
        <v>439</v>
      </c>
      <c r="E16" s="39"/>
      <c r="F16" s="39"/>
      <c r="H16"/>
      <c r="I16" s="39"/>
      <c r="L16" s="39"/>
      <c r="M16" s="39"/>
    </row>
    <row r="17" spans="1:14" hidden="1" outlineLevel="1" x14ac:dyDescent="0.35">
      <c r="A17" s="22" t="s">
        <v>440</v>
      </c>
      <c r="E17" s="39"/>
      <c r="F17" s="39"/>
      <c r="H17"/>
      <c r="I17" s="39"/>
      <c r="L17" s="39"/>
      <c r="M17" s="39"/>
    </row>
    <row r="18" spans="1:14" collapsed="1" x14ac:dyDescent="0.35">
      <c r="A18" s="41"/>
      <c r="B18" s="41" t="s">
        <v>441</v>
      </c>
      <c r="C18" s="41" t="s">
        <v>425</v>
      </c>
      <c r="D18" s="41" t="s">
        <v>442</v>
      </c>
      <c r="E18" s="41"/>
      <c r="F18" s="41" t="s">
        <v>443</v>
      </c>
      <c r="G18" s="41" t="s">
        <v>444</v>
      </c>
      <c r="H18"/>
      <c r="I18" s="65"/>
      <c r="J18" s="36"/>
      <c r="K18" s="36"/>
      <c r="L18" s="28"/>
      <c r="M18" s="36"/>
      <c r="N18" s="36"/>
    </row>
    <row r="19" spans="1:14" x14ac:dyDescent="0.35">
      <c r="A19" s="22" t="s">
        <v>445</v>
      </c>
      <c r="B19" s="22" t="s">
        <v>446</v>
      </c>
      <c r="C19" s="90">
        <v>1606.52871</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427</v>
      </c>
      <c r="C21" s="36"/>
      <c r="D21" s="36"/>
      <c r="E21" s="36"/>
      <c r="F21" s="54"/>
      <c r="G21" s="54"/>
      <c r="H21"/>
      <c r="I21" s="39"/>
      <c r="J21" s="36"/>
      <c r="K21" s="36"/>
      <c r="L21" s="36"/>
      <c r="M21" s="54"/>
      <c r="N21" s="54"/>
    </row>
    <row r="22" spans="1:14" x14ac:dyDescent="0.35">
      <c r="A22" s="22" t="s">
        <v>447</v>
      </c>
      <c r="B22" s="39" t="s">
        <v>1175</v>
      </c>
      <c r="C22" s="90">
        <v>1.77526227</v>
      </c>
      <c r="D22" s="91">
        <v>80</v>
      </c>
      <c r="E22" s="39"/>
      <c r="F22" s="97">
        <f>IF($C$37=0,"",IF(C22="[for completion]","",C22/$C$37))</f>
        <v>2.2831196436489697E-3</v>
      </c>
      <c r="G22" s="97">
        <f>IF($D$37=0,"",IF(D22="[for completion]","",D22/$D$37))</f>
        <v>0.16528925619834711</v>
      </c>
      <c r="H22"/>
      <c r="I22" s="39"/>
      <c r="L22" s="39"/>
      <c r="M22" s="48"/>
      <c r="N22" s="48"/>
    </row>
    <row r="23" spans="1:14" x14ac:dyDescent="0.35">
      <c r="A23" s="22" t="s">
        <v>448</v>
      </c>
      <c r="B23" s="39" t="s">
        <v>1176</v>
      </c>
      <c r="C23" s="90">
        <v>3.4760404</v>
      </c>
      <c r="D23" s="91">
        <v>49</v>
      </c>
      <c r="E23" s="39"/>
      <c r="F23" s="97">
        <f t="shared" ref="F23:F36" si="0">IF($C$37=0,"",IF(C23="[for completion]","",C23/$C$37))</f>
        <v>4.4704471296837861E-3</v>
      </c>
      <c r="G23" s="97">
        <f t="shared" ref="G23:G36" si="1">IF($D$37=0,"",IF(D23="[for completion]","",D23/$D$37))</f>
        <v>0.1012396694214876</v>
      </c>
      <c r="H23"/>
      <c r="I23" s="39"/>
      <c r="L23" s="39"/>
      <c r="M23" s="48"/>
      <c r="N23" s="48"/>
    </row>
    <row r="24" spans="1:14" x14ac:dyDescent="0.35">
      <c r="A24" s="22" t="s">
        <v>449</v>
      </c>
      <c r="B24" s="39" t="s">
        <v>1177</v>
      </c>
      <c r="C24" s="90">
        <v>4.2245352900000004</v>
      </c>
      <c r="D24" s="91">
        <v>34</v>
      </c>
      <c r="F24" s="97">
        <f t="shared" si="0"/>
        <v>5.4330673663713349E-3</v>
      </c>
      <c r="G24" s="97">
        <f t="shared" si="1"/>
        <v>7.0247933884297523E-2</v>
      </c>
      <c r="H24"/>
      <c r="I24" s="39"/>
      <c r="M24" s="48"/>
      <c r="N24" s="48"/>
    </row>
    <row r="25" spans="1:14" x14ac:dyDescent="0.35">
      <c r="A25" s="22" t="s">
        <v>450</v>
      </c>
      <c r="B25" s="39" t="s">
        <v>1178</v>
      </c>
      <c r="C25" s="90">
        <v>3.63442351</v>
      </c>
      <c r="D25" s="91">
        <v>21</v>
      </c>
      <c r="E25" s="58"/>
      <c r="F25" s="97">
        <f t="shared" si="0"/>
        <v>4.6741396182664536E-3</v>
      </c>
      <c r="G25" s="97">
        <f t="shared" si="1"/>
        <v>4.3388429752066117E-2</v>
      </c>
      <c r="H25"/>
      <c r="I25" s="39"/>
      <c r="L25" s="58"/>
      <c r="M25" s="48"/>
      <c r="N25" s="48"/>
    </row>
    <row r="26" spans="1:14" x14ac:dyDescent="0.35">
      <c r="A26" s="22" t="s">
        <v>451</v>
      </c>
      <c r="B26" s="39" t="s">
        <v>1179</v>
      </c>
      <c r="C26" s="90">
        <v>3.4163306699999998</v>
      </c>
      <c r="D26" s="91">
        <v>15</v>
      </c>
      <c r="E26" s="58"/>
      <c r="F26" s="97">
        <f t="shared" si="0"/>
        <v>4.393655964916917E-3</v>
      </c>
      <c r="G26" s="97">
        <f t="shared" si="1"/>
        <v>3.0991735537190084E-2</v>
      </c>
      <c r="H26"/>
      <c r="I26" s="39"/>
      <c r="L26" s="58"/>
      <c r="M26" s="48"/>
      <c r="N26" s="48"/>
    </row>
    <row r="27" spans="1:14" x14ac:dyDescent="0.35">
      <c r="A27" s="22" t="s">
        <v>452</v>
      </c>
      <c r="B27" s="39" t="s">
        <v>1180</v>
      </c>
      <c r="C27" s="90">
        <v>11.994163039999998</v>
      </c>
      <c r="D27" s="91">
        <v>40</v>
      </c>
      <c r="E27" s="58"/>
      <c r="F27" s="97">
        <f t="shared" si="0"/>
        <v>1.5425387960142048E-2</v>
      </c>
      <c r="G27" s="97">
        <f t="shared" si="1"/>
        <v>8.2644628099173556E-2</v>
      </c>
      <c r="H27"/>
      <c r="I27" s="39"/>
      <c r="L27" s="58"/>
      <c r="M27" s="48"/>
      <c r="N27" s="48"/>
    </row>
    <row r="28" spans="1:14" x14ac:dyDescent="0.35">
      <c r="A28" s="22" t="s">
        <v>453</v>
      </c>
      <c r="B28" s="39" t="s">
        <v>1181</v>
      </c>
      <c r="C28" s="90">
        <v>9.2035041799999995</v>
      </c>
      <c r="D28" s="91">
        <v>23</v>
      </c>
      <c r="E28" s="58"/>
      <c r="F28" s="97">
        <f t="shared" si="0"/>
        <v>1.1836392593283359E-2</v>
      </c>
      <c r="G28" s="97">
        <f t="shared" si="1"/>
        <v>4.7520661157024795E-2</v>
      </c>
      <c r="H28"/>
      <c r="I28" s="39"/>
      <c r="L28" s="58"/>
      <c r="M28" s="48"/>
      <c r="N28" s="48"/>
    </row>
    <row r="29" spans="1:14" x14ac:dyDescent="0.35">
      <c r="A29" s="22" t="s">
        <v>454</v>
      </c>
      <c r="B29" s="39" t="s">
        <v>1182</v>
      </c>
      <c r="C29" s="90">
        <v>11.116184609999999</v>
      </c>
      <c r="D29" s="91">
        <v>22</v>
      </c>
      <c r="E29" s="58"/>
      <c r="F29" s="97">
        <f t="shared" si="0"/>
        <v>1.4296242236658001E-2</v>
      </c>
      <c r="G29" s="97">
        <f t="shared" si="1"/>
        <v>4.5454545454545456E-2</v>
      </c>
      <c r="H29"/>
      <c r="I29" s="39"/>
      <c r="L29" s="58"/>
      <c r="M29" s="48"/>
      <c r="N29" s="48"/>
    </row>
    <row r="30" spans="1:14" x14ac:dyDescent="0.35">
      <c r="A30" s="22" t="s">
        <v>455</v>
      </c>
      <c r="B30" s="39" t="s">
        <v>1183</v>
      </c>
      <c r="C30" s="90">
        <v>25.315767600000001</v>
      </c>
      <c r="D30" s="91">
        <v>40</v>
      </c>
      <c r="E30" s="58"/>
      <c r="F30" s="97">
        <f t="shared" si="0"/>
        <v>3.2557964689697447E-2</v>
      </c>
      <c r="G30" s="97">
        <f t="shared" si="1"/>
        <v>8.2644628099173556E-2</v>
      </c>
      <c r="H30"/>
      <c r="I30" s="39"/>
      <c r="L30" s="58"/>
      <c r="M30" s="48"/>
      <c r="N30" s="48"/>
    </row>
    <row r="31" spans="1:14" x14ac:dyDescent="0.35">
      <c r="A31" s="22" t="s">
        <v>456</v>
      </c>
      <c r="B31" s="39" t="s">
        <v>1184</v>
      </c>
      <c r="C31" s="90">
        <v>22.293828780000002</v>
      </c>
      <c r="D31" s="91">
        <v>26</v>
      </c>
      <c r="E31" s="58"/>
      <c r="F31" s="97">
        <f t="shared" si="0"/>
        <v>2.8671526049931062E-2</v>
      </c>
      <c r="G31" s="97">
        <f t="shared" si="1"/>
        <v>5.3719008264462811E-2</v>
      </c>
      <c r="H31"/>
      <c r="I31" s="39"/>
      <c r="L31" s="58"/>
      <c r="M31" s="48"/>
      <c r="N31" s="48"/>
    </row>
    <row r="32" spans="1:14" x14ac:dyDescent="0.35">
      <c r="A32" s="22" t="s">
        <v>457</v>
      </c>
      <c r="B32" s="39" t="s">
        <v>1185</v>
      </c>
      <c r="C32" s="90">
        <v>69.305276669999998</v>
      </c>
      <c r="D32" s="91">
        <v>49</v>
      </c>
      <c r="E32" s="58"/>
      <c r="F32" s="97">
        <f t="shared" si="0"/>
        <v>8.9131753233173627E-2</v>
      </c>
      <c r="G32" s="97">
        <f t="shared" si="1"/>
        <v>0.1012396694214876</v>
      </c>
      <c r="H32"/>
      <c r="I32" s="39"/>
      <c r="L32" s="58"/>
      <c r="M32" s="48"/>
      <c r="N32" s="48"/>
    </row>
    <row r="33" spans="1:14" x14ac:dyDescent="0.35">
      <c r="A33" s="22" t="s">
        <v>458</v>
      </c>
      <c r="B33" s="39" t="s">
        <v>1186</v>
      </c>
      <c r="C33" s="90">
        <v>288.50715831999997</v>
      </c>
      <c r="D33" s="91">
        <v>70</v>
      </c>
      <c r="E33" s="58"/>
      <c r="F33" s="97">
        <f t="shared" si="0"/>
        <v>0.3710417168353019</v>
      </c>
      <c r="G33" s="97">
        <f t="shared" si="1"/>
        <v>0.14462809917355371</v>
      </c>
      <c r="H33"/>
      <c r="I33" s="39"/>
      <c r="L33" s="58"/>
      <c r="M33" s="48"/>
      <c r="N33" s="48"/>
    </row>
    <row r="34" spans="1:14" x14ac:dyDescent="0.35">
      <c r="A34" s="22" t="s">
        <v>459</v>
      </c>
      <c r="B34" s="39" t="s">
        <v>1187</v>
      </c>
      <c r="C34" s="90">
        <v>145.30244187</v>
      </c>
      <c r="D34" s="91">
        <v>10</v>
      </c>
      <c r="E34" s="58"/>
      <c r="F34" s="97">
        <f t="shared" si="0"/>
        <v>0.18686977406643107</v>
      </c>
      <c r="G34" s="97">
        <f t="shared" si="1"/>
        <v>2.0661157024793389E-2</v>
      </c>
      <c r="H34"/>
      <c r="I34" s="39"/>
      <c r="L34" s="58"/>
      <c r="M34" s="48"/>
      <c r="N34" s="48"/>
    </row>
    <row r="35" spans="1:14" x14ac:dyDescent="0.35">
      <c r="A35" s="22" t="s">
        <v>460</v>
      </c>
      <c r="B35" s="39" t="s">
        <v>1188</v>
      </c>
      <c r="C35" s="90">
        <v>111.4542668</v>
      </c>
      <c r="D35" s="91">
        <v>4</v>
      </c>
      <c r="E35" s="58"/>
      <c r="F35" s="97">
        <f t="shared" si="0"/>
        <v>0.1433384971898114</v>
      </c>
      <c r="G35" s="97">
        <f t="shared" si="1"/>
        <v>8.2644628099173556E-3</v>
      </c>
      <c r="H35"/>
      <c r="I35" s="39"/>
      <c r="L35" s="58"/>
      <c r="M35" s="48"/>
      <c r="N35" s="48"/>
    </row>
    <row r="36" spans="1:14" x14ac:dyDescent="0.35">
      <c r="A36" s="22" t="s">
        <v>461</v>
      </c>
      <c r="B36" s="39" t="s">
        <v>1189</v>
      </c>
      <c r="C36" s="90">
        <v>66.540710820000001</v>
      </c>
      <c r="D36" s="91">
        <v>1</v>
      </c>
      <c r="E36" s="58"/>
      <c r="F36" s="97">
        <f t="shared" si="0"/>
        <v>8.5576315422682625E-2</v>
      </c>
      <c r="G36" s="97">
        <f t="shared" si="1"/>
        <v>2.0661157024793389E-3</v>
      </c>
      <c r="H36"/>
      <c r="I36" s="39"/>
      <c r="L36" s="58"/>
      <c r="M36" s="48"/>
      <c r="N36" s="48"/>
    </row>
    <row r="37" spans="1:14" x14ac:dyDescent="0.35">
      <c r="A37" s="22" t="s">
        <v>462</v>
      </c>
      <c r="B37" s="49" t="s">
        <v>83</v>
      </c>
      <c r="C37" s="92">
        <f>SUM(C22:C36)</f>
        <v>777.55989482999996</v>
      </c>
      <c r="D37" s="47">
        <f>SUM(D22:D36)</f>
        <v>484</v>
      </c>
      <c r="E37" s="58"/>
      <c r="F37" s="98">
        <f>SUM(F22:F36)</f>
        <v>1</v>
      </c>
      <c r="G37" s="98">
        <f>SUM(G22:G36)</f>
        <v>1</v>
      </c>
      <c r="H37"/>
      <c r="I37" s="49"/>
      <c r="J37" s="39"/>
      <c r="K37" s="39"/>
      <c r="L37" s="58"/>
      <c r="M37" s="50"/>
      <c r="N37" s="50"/>
    </row>
    <row r="38" spans="1:14" x14ac:dyDescent="0.35">
      <c r="A38" s="41"/>
      <c r="B38" s="42" t="s">
        <v>463</v>
      </c>
      <c r="C38" s="41" t="s">
        <v>53</v>
      </c>
      <c r="D38" s="41"/>
      <c r="E38" s="43"/>
      <c r="F38" s="41" t="s">
        <v>443</v>
      </c>
      <c r="G38" s="41"/>
      <c r="H38"/>
      <c r="I38" s="65"/>
      <c r="J38" s="36"/>
      <c r="K38" s="36"/>
      <c r="L38" s="28"/>
      <c r="M38" s="36"/>
      <c r="N38" s="36"/>
    </row>
    <row r="39" spans="1:14" x14ac:dyDescent="0.35">
      <c r="A39" s="22" t="s">
        <v>464</v>
      </c>
      <c r="B39" s="39" t="s">
        <v>465</v>
      </c>
      <c r="C39" s="90">
        <f>+C37-C40</f>
        <v>730.48489482999992</v>
      </c>
      <c r="E39" s="67"/>
      <c r="F39" s="97">
        <f>IF($C$42=0,"",IF(C39="[for completion]","",C39/$C$42))</f>
        <v>0.93945804006482081</v>
      </c>
      <c r="G39" s="47"/>
      <c r="H39"/>
      <c r="I39" s="39"/>
      <c r="L39" s="67"/>
      <c r="M39" s="48"/>
      <c r="N39" s="47"/>
    </row>
    <row r="40" spans="1:14" x14ac:dyDescent="0.35">
      <c r="A40" s="22" t="s">
        <v>466</v>
      </c>
      <c r="B40" s="39" t="s">
        <v>467</v>
      </c>
      <c r="C40" s="90">
        <v>47.075000000000003</v>
      </c>
      <c r="E40" s="67"/>
      <c r="F40" s="97">
        <f>IF($C$42=0,"",IF(C40="[for completion]","",C40/$C$42))</f>
        <v>6.054195993517919E-2</v>
      </c>
      <c r="G40" s="47"/>
      <c r="H40"/>
      <c r="I40" s="39"/>
      <c r="L40" s="67"/>
      <c r="M40" s="48"/>
      <c r="N40" s="47"/>
    </row>
    <row r="41" spans="1:14" x14ac:dyDescent="0.35">
      <c r="A41" s="22" t="s">
        <v>468</v>
      </c>
      <c r="B41" s="39" t="s">
        <v>81</v>
      </c>
      <c r="C41" s="90">
        <v>0</v>
      </c>
      <c r="E41" s="58"/>
      <c r="F41" s="97">
        <f>IF($C$42=0,"",IF(C41="[for completion]","",C41/$C$42))</f>
        <v>0</v>
      </c>
      <c r="G41" s="47"/>
      <c r="H41"/>
      <c r="I41" s="39"/>
      <c r="L41" s="58"/>
      <c r="M41" s="48"/>
      <c r="N41" s="47"/>
    </row>
    <row r="42" spans="1:14" x14ac:dyDescent="0.35">
      <c r="A42" s="22" t="s">
        <v>469</v>
      </c>
      <c r="B42" s="49" t="s">
        <v>83</v>
      </c>
      <c r="C42" s="92">
        <f>SUM(C39:C41)</f>
        <v>777.55989482999996</v>
      </c>
      <c r="D42" s="39"/>
      <c r="E42" s="58"/>
      <c r="F42" s="98">
        <f>SUM(F39:F41)</f>
        <v>1</v>
      </c>
      <c r="G42" s="47"/>
      <c r="H42"/>
      <c r="I42" s="39"/>
      <c r="L42" s="58"/>
      <c r="M42" s="48"/>
      <c r="N42" s="47"/>
    </row>
    <row r="43" spans="1:14" hidden="1" outlineLevel="1" x14ac:dyDescent="0.35">
      <c r="A43" s="22" t="s">
        <v>470</v>
      </c>
      <c r="B43" s="49"/>
      <c r="C43" s="39"/>
      <c r="D43" s="39"/>
      <c r="E43" s="58"/>
      <c r="F43" s="50"/>
      <c r="G43" s="47"/>
      <c r="H43"/>
      <c r="I43" s="39"/>
      <c r="L43" s="58"/>
      <c r="M43" s="48"/>
      <c r="N43" s="47"/>
    </row>
    <row r="44" spans="1:14" hidden="1" outlineLevel="1" x14ac:dyDescent="0.35">
      <c r="A44" s="22" t="s">
        <v>471</v>
      </c>
      <c r="B44" s="49"/>
      <c r="C44" s="39"/>
      <c r="D44" s="39"/>
      <c r="E44" s="58"/>
      <c r="F44" s="50"/>
      <c r="G44" s="47"/>
      <c r="H44"/>
      <c r="I44" s="39"/>
      <c r="L44" s="58"/>
      <c r="M44" s="48"/>
      <c r="N44" s="47"/>
    </row>
    <row r="45" spans="1:14" hidden="1" outlineLevel="1" x14ac:dyDescent="0.35">
      <c r="A45" s="22" t="s">
        <v>472</v>
      </c>
      <c r="B45" s="39"/>
      <c r="E45" s="58"/>
      <c r="F45" s="48"/>
      <c r="G45" s="47"/>
      <c r="H45"/>
      <c r="I45" s="39"/>
      <c r="L45" s="58"/>
      <c r="M45" s="48"/>
      <c r="N45" s="47"/>
    </row>
    <row r="46" spans="1:14" hidden="1" outlineLevel="1" x14ac:dyDescent="0.35">
      <c r="A46" s="22" t="s">
        <v>473</v>
      </c>
      <c r="B46" s="39"/>
      <c r="E46" s="58"/>
      <c r="F46" s="48"/>
      <c r="G46" s="47"/>
      <c r="H46"/>
      <c r="I46" s="39"/>
      <c r="L46" s="58"/>
      <c r="M46" s="48"/>
      <c r="N46" s="47"/>
    </row>
    <row r="47" spans="1:14" hidden="1" outlineLevel="1" x14ac:dyDescent="0.35">
      <c r="A47" s="22" t="s">
        <v>474</v>
      </c>
      <c r="B47" s="39"/>
      <c r="E47" s="58"/>
      <c r="F47" s="48"/>
      <c r="G47" s="47"/>
      <c r="H47"/>
      <c r="I47" s="39"/>
      <c r="L47" s="58"/>
      <c r="M47" s="48"/>
      <c r="N47" s="47"/>
    </row>
    <row r="48" spans="1:14" ht="15" customHeight="1" collapsed="1" x14ac:dyDescent="0.35">
      <c r="A48" s="41"/>
      <c r="B48" s="42" t="s">
        <v>389</v>
      </c>
      <c r="C48" s="41" t="s">
        <v>443</v>
      </c>
      <c r="D48" s="41"/>
      <c r="E48" s="43"/>
      <c r="F48" s="44"/>
      <c r="G48" s="44"/>
      <c r="H48"/>
      <c r="I48" s="65"/>
      <c r="J48" s="36"/>
      <c r="K48" s="36"/>
      <c r="L48" s="28"/>
      <c r="M48" s="54"/>
      <c r="N48" s="54"/>
    </row>
    <row r="49" spans="1:14" x14ac:dyDescent="0.35">
      <c r="A49" s="22" t="s">
        <v>475</v>
      </c>
      <c r="B49" s="64" t="s">
        <v>390</v>
      </c>
      <c r="C49" s="88">
        <f>SUM(C50:C76)</f>
        <v>1</v>
      </c>
      <c r="G49" s="22"/>
      <c r="H49"/>
      <c r="I49" s="28"/>
      <c r="N49" s="22"/>
    </row>
    <row r="50" spans="1:14" x14ac:dyDescent="0.35">
      <c r="A50" s="22" t="s">
        <v>476</v>
      </c>
      <c r="B50" s="22" t="s">
        <v>391</v>
      </c>
      <c r="C50" s="88">
        <v>0</v>
      </c>
      <c r="G50" s="22"/>
      <c r="H50"/>
      <c r="N50" s="22"/>
    </row>
    <row r="51" spans="1:14" x14ac:dyDescent="0.35">
      <c r="A51" s="22" t="s">
        <v>477</v>
      </c>
      <c r="B51" s="22" t="s">
        <v>392</v>
      </c>
      <c r="C51" s="88">
        <v>0</v>
      </c>
      <c r="G51" s="22"/>
      <c r="H51"/>
      <c r="N51" s="22"/>
    </row>
    <row r="52" spans="1:14" x14ac:dyDescent="0.35">
      <c r="A52" s="22" t="s">
        <v>478</v>
      </c>
      <c r="B52" s="22" t="s">
        <v>393</v>
      </c>
      <c r="C52" s="88">
        <v>0</v>
      </c>
      <c r="G52" s="22"/>
      <c r="H52"/>
      <c r="N52" s="22"/>
    </row>
    <row r="53" spans="1:14" x14ac:dyDescent="0.35">
      <c r="A53" s="22" t="s">
        <v>479</v>
      </c>
      <c r="B53" s="22" t="s">
        <v>394</v>
      </c>
      <c r="C53" s="88">
        <v>0</v>
      </c>
      <c r="G53" s="22"/>
      <c r="H53"/>
      <c r="N53" s="22"/>
    </row>
    <row r="54" spans="1:14" x14ac:dyDescent="0.35">
      <c r="A54" s="22" t="s">
        <v>480</v>
      </c>
      <c r="B54" s="22" t="s">
        <v>395</v>
      </c>
      <c r="C54" s="88">
        <v>0</v>
      </c>
      <c r="G54" s="22"/>
      <c r="H54"/>
      <c r="N54" s="22"/>
    </row>
    <row r="55" spans="1:14" x14ac:dyDescent="0.35">
      <c r="A55" s="22" t="s">
        <v>481</v>
      </c>
      <c r="B55" s="22" t="s">
        <v>1032</v>
      </c>
      <c r="C55" s="88">
        <v>0</v>
      </c>
      <c r="G55" s="22"/>
      <c r="H55"/>
      <c r="N55" s="22"/>
    </row>
    <row r="56" spans="1:14" x14ac:dyDescent="0.35">
      <c r="A56" s="22" t="s">
        <v>482</v>
      </c>
      <c r="B56" s="22" t="s">
        <v>396</v>
      </c>
      <c r="C56" s="88">
        <v>0</v>
      </c>
      <c r="G56" s="22"/>
      <c r="H56"/>
      <c r="N56" s="22"/>
    </row>
    <row r="57" spans="1:14" x14ac:dyDescent="0.35">
      <c r="A57" s="22" t="s">
        <v>483</v>
      </c>
      <c r="B57" s="22" t="s">
        <v>397</v>
      </c>
      <c r="C57" s="88">
        <v>0</v>
      </c>
      <c r="G57" s="22"/>
      <c r="H57"/>
      <c r="N57" s="22"/>
    </row>
    <row r="58" spans="1:14" x14ac:dyDescent="0.35">
      <c r="A58" s="22" t="s">
        <v>484</v>
      </c>
      <c r="B58" s="22" t="s">
        <v>398</v>
      </c>
      <c r="C58" s="88">
        <v>0</v>
      </c>
      <c r="G58" s="22"/>
      <c r="H58"/>
      <c r="N58" s="22"/>
    </row>
    <row r="59" spans="1:14" x14ac:dyDescent="0.35">
      <c r="A59" s="22" t="s">
        <v>485</v>
      </c>
      <c r="B59" s="22" t="s">
        <v>399</v>
      </c>
      <c r="C59" s="88">
        <v>0</v>
      </c>
      <c r="G59" s="22"/>
      <c r="H59"/>
      <c r="N59" s="22"/>
    </row>
    <row r="60" spans="1:14" x14ac:dyDescent="0.35">
      <c r="A60" s="22" t="s">
        <v>486</v>
      </c>
      <c r="B60" s="22" t="s">
        <v>400</v>
      </c>
      <c r="C60" s="88">
        <v>0</v>
      </c>
      <c r="G60" s="22"/>
      <c r="H60"/>
      <c r="N60" s="22"/>
    </row>
    <row r="61" spans="1:14" x14ac:dyDescent="0.35">
      <c r="A61" s="22" t="s">
        <v>487</v>
      </c>
      <c r="B61" s="22" t="s">
        <v>401</v>
      </c>
      <c r="C61" s="88">
        <v>0</v>
      </c>
      <c r="G61" s="22"/>
      <c r="H61"/>
      <c r="N61" s="22"/>
    </row>
    <row r="62" spans="1:14" x14ac:dyDescent="0.35">
      <c r="A62" s="22" t="s">
        <v>488</v>
      </c>
      <c r="B62" s="22" t="s">
        <v>402</v>
      </c>
      <c r="C62" s="88">
        <v>0</v>
      </c>
      <c r="G62" s="22"/>
      <c r="H62"/>
      <c r="N62" s="22"/>
    </row>
    <row r="63" spans="1:14" x14ac:dyDescent="0.35">
      <c r="A63" s="22" t="s">
        <v>489</v>
      </c>
      <c r="B63" s="22" t="s">
        <v>403</v>
      </c>
      <c r="C63" s="88">
        <v>0</v>
      </c>
      <c r="G63" s="22"/>
      <c r="H63"/>
      <c r="N63" s="22"/>
    </row>
    <row r="64" spans="1:14" x14ac:dyDescent="0.35">
      <c r="A64" s="22" t="s">
        <v>490</v>
      </c>
      <c r="B64" s="22" t="s">
        <v>404</v>
      </c>
      <c r="C64" s="88">
        <v>0</v>
      </c>
      <c r="G64" s="22"/>
      <c r="H64"/>
      <c r="N64" s="22"/>
    </row>
    <row r="65" spans="1:14" x14ac:dyDescent="0.35">
      <c r="A65" s="22" t="s">
        <v>491</v>
      </c>
      <c r="B65" s="22" t="s">
        <v>2</v>
      </c>
      <c r="C65" s="88">
        <v>0</v>
      </c>
      <c r="G65" s="22"/>
      <c r="H65"/>
      <c r="N65" s="22"/>
    </row>
    <row r="66" spans="1:14" x14ac:dyDescent="0.35">
      <c r="A66" s="22" t="s">
        <v>492</v>
      </c>
      <c r="B66" s="22" t="s">
        <v>405</v>
      </c>
      <c r="C66" s="88">
        <v>0</v>
      </c>
      <c r="G66" s="22"/>
      <c r="H66"/>
      <c r="N66" s="22"/>
    </row>
    <row r="67" spans="1:14" x14ac:dyDescent="0.35">
      <c r="A67" s="22" t="s">
        <v>493</v>
      </c>
      <c r="B67" s="22" t="s">
        <v>406</v>
      </c>
      <c r="C67" s="88">
        <v>0</v>
      </c>
      <c r="G67" s="22"/>
      <c r="H67"/>
      <c r="N67" s="22"/>
    </row>
    <row r="68" spans="1:14" x14ac:dyDescent="0.35">
      <c r="A68" s="22" t="s">
        <v>494</v>
      </c>
      <c r="B68" s="22" t="s">
        <v>407</v>
      </c>
      <c r="C68" s="88">
        <v>0</v>
      </c>
      <c r="G68" s="22"/>
      <c r="H68"/>
      <c r="N68" s="22"/>
    </row>
    <row r="69" spans="1:14" x14ac:dyDescent="0.35">
      <c r="A69" s="22" t="s">
        <v>495</v>
      </c>
      <c r="B69" s="22" t="s">
        <v>408</v>
      </c>
      <c r="C69" s="88">
        <v>0</v>
      </c>
      <c r="G69" s="22"/>
      <c r="H69"/>
      <c r="N69" s="22"/>
    </row>
    <row r="70" spans="1:14" x14ac:dyDescent="0.35">
      <c r="A70" s="22" t="s">
        <v>496</v>
      </c>
      <c r="B70" s="22" t="s">
        <v>409</v>
      </c>
      <c r="C70" s="88">
        <v>0</v>
      </c>
      <c r="G70" s="22"/>
      <c r="H70"/>
      <c r="N70" s="22"/>
    </row>
    <row r="71" spans="1:14" x14ac:dyDescent="0.35">
      <c r="A71" s="22" t="s">
        <v>497</v>
      </c>
      <c r="B71" s="22" t="s">
        <v>410</v>
      </c>
      <c r="C71" s="88">
        <v>1</v>
      </c>
      <c r="G71" s="22"/>
      <c r="H71"/>
      <c r="N71" s="22"/>
    </row>
    <row r="72" spans="1:14" x14ac:dyDescent="0.35">
      <c r="A72" s="22" t="s">
        <v>498</v>
      </c>
      <c r="B72" s="22" t="s">
        <v>411</v>
      </c>
      <c r="C72" s="88">
        <v>0</v>
      </c>
      <c r="G72" s="22"/>
      <c r="H72"/>
      <c r="N72" s="22"/>
    </row>
    <row r="73" spans="1:14" x14ac:dyDescent="0.35">
      <c r="A73" s="22" t="s">
        <v>499</v>
      </c>
      <c r="B73" s="22" t="s">
        <v>412</v>
      </c>
      <c r="C73" s="88">
        <v>0</v>
      </c>
      <c r="G73" s="22"/>
      <c r="H73"/>
      <c r="N73" s="22"/>
    </row>
    <row r="74" spans="1:14" x14ac:dyDescent="0.35">
      <c r="A74" s="22" t="s">
        <v>500</v>
      </c>
      <c r="B74" s="22" t="s">
        <v>413</v>
      </c>
      <c r="C74" s="88">
        <v>0</v>
      </c>
      <c r="G74" s="22"/>
      <c r="H74"/>
      <c r="N74" s="22"/>
    </row>
    <row r="75" spans="1:14" x14ac:dyDescent="0.35">
      <c r="A75" s="22" t="s">
        <v>501</v>
      </c>
      <c r="B75" s="22" t="s">
        <v>414</v>
      </c>
      <c r="C75" s="88">
        <v>0</v>
      </c>
      <c r="G75" s="22"/>
      <c r="H75"/>
      <c r="N75" s="22"/>
    </row>
    <row r="76" spans="1:14" x14ac:dyDescent="0.35">
      <c r="A76" s="22" t="s">
        <v>502</v>
      </c>
      <c r="B76" s="22" t="s">
        <v>5</v>
      </c>
      <c r="C76" s="88">
        <v>0</v>
      </c>
      <c r="G76" s="22"/>
      <c r="H76"/>
      <c r="N76" s="22"/>
    </row>
    <row r="77" spans="1:14" x14ac:dyDescent="0.35">
      <c r="A77" s="22" t="s">
        <v>503</v>
      </c>
      <c r="B77" s="64" t="s">
        <v>251</v>
      </c>
      <c r="C77" s="88">
        <f>SUM(C78:C80)</f>
        <v>0</v>
      </c>
      <c r="G77" s="22"/>
      <c r="H77"/>
      <c r="I77" s="28"/>
      <c r="N77" s="22"/>
    </row>
    <row r="78" spans="1:14" x14ac:dyDescent="0.35">
      <c r="A78" s="22" t="s">
        <v>504</v>
      </c>
      <c r="B78" s="22" t="s">
        <v>416</v>
      </c>
      <c r="C78" s="88">
        <v>0</v>
      </c>
      <c r="G78" s="22"/>
      <c r="H78"/>
      <c r="N78" s="22"/>
    </row>
    <row r="79" spans="1:14" x14ac:dyDescent="0.35">
      <c r="A79" s="22" t="s">
        <v>505</v>
      </c>
      <c r="B79" s="22" t="s">
        <v>417</v>
      </c>
      <c r="C79" s="88">
        <v>0</v>
      </c>
      <c r="G79" s="22"/>
      <c r="H79"/>
      <c r="N79" s="22"/>
    </row>
    <row r="80" spans="1:14" x14ac:dyDescent="0.35">
      <c r="A80" s="22" t="s">
        <v>506</v>
      </c>
      <c r="B80" s="22" t="s">
        <v>1</v>
      </c>
      <c r="C80" s="88">
        <v>0</v>
      </c>
      <c r="G80" s="22"/>
      <c r="H80"/>
      <c r="N80" s="22"/>
    </row>
    <row r="81" spans="1:14" x14ac:dyDescent="0.35">
      <c r="A81" s="22" t="s">
        <v>507</v>
      </c>
      <c r="B81" s="64" t="s">
        <v>81</v>
      </c>
      <c r="C81" s="88">
        <f>SUM(C82:C92)</f>
        <v>0</v>
      </c>
      <c r="G81" s="22"/>
      <c r="H81"/>
      <c r="I81" s="28"/>
      <c r="N81" s="22"/>
    </row>
    <row r="82" spans="1:14" x14ac:dyDescent="0.35">
      <c r="A82" s="22" t="s">
        <v>508</v>
      </c>
      <c r="B82" s="39" t="s">
        <v>253</v>
      </c>
      <c r="C82" s="88">
        <v>0</v>
      </c>
      <c r="G82" s="22"/>
      <c r="H82"/>
      <c r="I82" s="39"/>
      <c r="N82" s="22"/>
    </row>
    <row r="83" spans="1:14" x14ac:dyDescent="0.35">
      <c r="A83" s="22" t="s">
        <v>509</v>
      </c>
      <c r="B83" s="22" t="s">
        <v>415</v>
      </c>
      <c r="C83" s="88">
        <v>0</v>
      </c>
      <c r="G83" s="22"/>
      <c r="H83"/>
      <c r="I83" s="39"/>
      <c r="N83" s="22"/>
    </row>
    <row r="84" spans="1:14" x14ac:dyDescent="0.35">
      <c r="A84" s="22" t="s">
        <v>510</v>
      </c>
      <c r="B84" s="39" t="s">
        <v>255</v>
      </c>
      <c r="C84" s="88">
        <v>0</v>
      </c>
      <c r="G84" s="22"/>
      <c r="H84"/>
      <c r="I84" s="39"/>
      <c r="N84" s="22"/>
    </row>
    <row r="85" spans="1:14" x14ac:dyDescent="0.35">
      <c r="A85" s="22" t="s">
        <v>511</v>
      </c>
      <c r="B85" s="39" t="s">
        <v>257</v>
      </c>
      <c r="C85" s="88">
        <v>0</v>
      </c>
      <c r="G85" s="22"/>
      <c r="H85"/>
      <c r="I85" s="39"/>
      <c r="N85" s="22"/>
    </row>
    <row r="86" spans="1:14" x14ac:dyDescent="0.35">
      <c r="A86" s="22" t="s">
        <v>512</v>
      </c>
      <c r="B86" s="39" t="s">
        <v>10</v>
      </c>
      <c r="C86" s="88">
        <v>0</v>
      </c>
      <c r="G86" s="22"/>
      <c r="H86"/>
      <c r="I86" s="39"/>
      <c r="N86" s="22"/>
    </row>
    <row r="87" spans="1:14" x14ac:dyDescent="0.35">
      <c r="A87" s="22" t="s">
        <v>513</v>
      </c>
      <c r="B87" s="39" t="s">
        <v>260</v>
      </c>
      <c r="C87" s="88">
        <v>0</v>
      </c>
      <c r="G87" s="22"/>
      <c r="H87"/>
      <c r="I87" s="39"/>
      <c r="N87" s="22"/>
    </row>
    <row r="88" spans="1:14" x14ac:dyDescent="0.35">
      <c r="A88" s="22" t="s">
        <v>514</v>
      </c>
      <c r="B88" s="39" t="s">
        <v>262</v>
      </c>
      <c r="C88" s="88">
        <v>0</v>
      </c>
      <c r="G88" s="22"/>
      <c r="H88"/>
      <c r="I88" s="39"/>
      <c r="N88" s="22"/>
    </row>
    <row r="89" spans="1:14" x14ac:dyDescent="0.35">
      <c r="A89" s="22" t="s">
        <v>515</v>
      </c>
      <c r="B89" s="39" t="s">
        <v>264</v>
      </c>
      <c r="C89" s="88">
        <v>0</v>
      </c>
      <c r="G89" s="22"/>
      <c r="H89"/>
      <c r="I89" s="39"/>
      <c r="N89" s="22"/>
    </row>
    <row r="90" spans="1:14" x14ac:dyDescent="0.35">
      <c r="A90" s="22" t="s">
        <v>516</v>
      </c>
      <c r="B90" s="39" t="s">
        <v>266</v>
      </c>
      <c r="C90" s="88">
        <v>0</v>
      </c>
      <c r="G90" s="22"/>
      <c r="H90"/>
      <c r="I90" s="39"/>
      <c r="N90" s="22"/>
    </row>
    <row r="91" spans="1:14" x14ac:dyDescent="0.35">
      <c r="A91" s="22" t="s">
        <v>517</v>
      </c>
      <c r="B91" s="39" t="s">
        <v>268</v>
      </c>
      <c r="C91" s="88">
        <v>0</v>
      </c>
      <c r="G91" s="22"/>
      <c r="H91"/>
      <c r="I91" s="39"/>
      <c r="N91" s="22"/>
    </row>
    <row r="92" spans="1:14" x14ac:dyDescent="0.35">
      <c r="A92" s="22" t="s">
        <v>518</v>
      </c>
      <c r="B92" s="39" t="s">
        <v>81</v>
      </c>
      <c r="C92" s="88">
        <v>0</v>
      </c>
      <c r="G92" s="22"/>
      <c r="H92"/>
      <c r="I92" s="39"/>
      <c r="N92" s="22"/>
    </row>
    <row r="93" spans="1:14" hidden="1" outlineLevel="1" x14ac:dyDescent="0.35">
      <c r="A93" s="22" t="s">
        <v>519</v>
      </c>
      <c r="B93" s="51" t="s">
        <v>85</v>
      </c>
      <c r="C93" s="88"/>
      <c r="G93" s="22"/>
      <c r="H93"/>
      <c r="I93" s="39"/>
      <c r="N93" s="22"/>
    </row>
    <row r="94" spans="1:14" hidden="1" outlineLevel="1" x14ac:dyDescent="0.35">
      <c r="A94" s="22" t="s">
        <v>520</v>
      </c>
      <c r="B94" s="51" t="s">
        <v>85</v>
      </c>
      <c r="C94" s="88"/>
      <c r="G94" s="22"/>
      <c r="H94"/>
      <c r="I94" s="39"/>
      <c r="N94" s="22"/>
    </row>
    <row r="95" spans="1:14" hidden="1" outlineLevel="1" x14ac:dyDescent="0.35">
      <c r="A95" s="22" t="s">
        <v>521</v>
      </c>
      <c r="B95" s="51" t="s">
        <v>85</v>
      </c>
      <c r="C95" s="88"/>
      <c r="G95" s="22"/>
      <c r="H95"/>
      <c r="I95" s="39"/>
      <c r="N95" s="22"/>
    </row>
    <row r="96" spans="1:14" hidden="1" outlineLevel="1" x14ac:dyDescent="0.35">
      <c r="A96" s="22" t="s">
        <v>522</v>
      </c>
      <c r="B96" s="51" t="s">
        <v>85</v>
      </c>
      <c r="C96" s="88"/>
      <c r="G96" s="22"/>
      <c r="H96"/>
      <c r="I96" s="39"/>
      <c r="N96" s="22"/>
    </row>
    <row r="97" spans="1:14" hidden="1" outlineLevel="1" x14ac:dyDescent="0.35">
      <c r="A97" s="22" t="s">
        <v>523</v>
      </c>
      <c r="B97" s="51" t="s">
        <v>85</v>
      </c>
      <c r="C97" s="88"/>
      <c r="G97" s="22"/>
      <c r="H97"/>
      <c r="I97" s="39"/>
      <c r="N97" s="22"/>
    </row>
    <row r="98" spans="1:14" hidden="1" outlineLevel="1" x14ac:dyDescent="0.35">
      <c r="A98" s="22" t="s">
        <v>524</v>
      </c>
      <c r="B98" s="51" t="s">
        <v>85</v>
      </c>
      <c r="C98" s="88"/>
      <c r="G98" s="22"/>
      <c r="H98"/>
      <c r="I98" s="39"/>
      <c r="N98" s="22"/>
    </row>
    <row r="99" spans="1:14" hidden="1" outlineLevel="1" x14ac:dyDescent="0.35">
      <c r="A99" s="22" t="s">
        <v>525</v>
      </c>
      <c r="B99" s="51" t="s">
        <v>85</v>
      </c>
      <c r="C99" s="88"/>
      <c r="G99" s="22"/>
      <c r="H99"/>
      <c r="I99" s="39"/>
      <c r="N99" s="22"/>
    </row>
    <row r="100" spans="1:14" hidden="1" outlineLevel="1" x14ac:dyDescent="0.35">
      <c r="A100" s="22" t="s">
        <v>526</v>
      </c>
      <c r="B100" s="51" t="s">
        <v>85</v>
      </c>
      <c r="C100" s="88"/>
      <c r="G100" s="22"/>
      <c r="H100"/>
      <c r="I100" s="39"/>
      <c r="N100" s="22"/>
    </row>
    <row r="101" spans="1:14" hidden="1" outlineLevel="1" x14ac:dyDescent="0.35">
      <c r="A101" s="22" t="s">
        <v>527</v>
      </c>
      <c r="B101" s="51" t="s">
        <v>85</v>
      </c>
      <c r="C101" s="88"/>
      <c r="G101" s="22"/>
      <c r="H101"/>
      <c r="I101" s="39"/>
      <c r="N101" s="22"/>
    </row>
    <row r="102" spans="1:14" hidden="1" outlineLevel="1" x14ac:dyDescent="0.35">
      <c r="A102" s="22" t="s">
        <v>528</v>
      </c>
      <c r="B102" s="51" t="s">
        <v>85</v>
      </c>
      <c r="C102" s="88"/>
      <c r="G102" s="22"/>
      <c r="H102"/>
      <c r="I102" s="39"/>
      <c r="N102" s="22"/>
    </row>
    <row r="103" spans="1:14" ht="15" customHeight="1" collapsed="1" x14ac:dyDescent="0.35">
      <c r="A103" s="41"/>
      <c r="B103" s="96" t="s">
        <v>958</v>
      </c>
      <c r="C103" s="89" t="s">
        <v>443</v>
      </c>
      <c r="D103" s="41"/>
      <c r="E103" s="43"/>
      <c r="F103" s="41"/>
      <c r="G103" s="44"/>
      <c r="H103"/>
      <c r="I103" s="65"/>
      <c r="J103" s="36"/>
      <c r="K103" s="36"/>
      <c r="L103" s="28"/>
      <c r="M103" s="36"/>
      <c r="N103" s="54"/>
    </row>
    <row r="104" spans="1:14" x14ac:dyDescent="0.35">
      <c r="A104" s="22" t="s">
        <v>529</v>
      </c>
      <c r="B104" s="39" t="s">
        <v>1334</v>
      </c>
      <c r="C104" s="88">
        <v>0.16264000000000001</v>
      </c>
      <c r="G104" s="22"/>
      <c r="H104"/>
      <c r="I104" s="39"/>
      <c r="N104" s="22"/>
    </row>
    <row r="105" spans="1:14" x14ac:dyDescent="0.35">
      <c r="A105" s="22" t="s">
        <v>530</v>
      </c>
      <c r="B105" s="39" t="s">
        <v>1295</v>
      </c>
      <c r="C105" s="88">
        <v>0.14344000000000001</v>
      </c>
      <c r="G105" s="22"/>
      <c r="H105"/>
      <c r="I105" s="39"/>
      <c r="N105" s="22"/>
    </row>
    <row r="106" spans="1:14" x14ac:dyDescent="0.35">
      <c r="A106" s="22" t="s">
        <v>531</v>
      </c>
      <c r="B106" s="39" t="s">
        <v>1335</v>
      </c>
      <c r="C106" s="88">
        <v>0.11866</v>
      </c>
      <c r="G106" s="22"/>
      <c r="H106"/>
      <c r="I106" s="39"/>
      <c r="N106" s="22"/>
    </row>
    <row r="107" spans="1:14" x14ac:dyDescent="0.35">
      <c r="A107" s="22" t="s">
        <v>532</v>
      </c>
      <c r="B107" s="39" t="s">
        <v>1336</v>
      </c>
      <c r="C107" s="88">
        <v>0.10614999999999999</v>
      </c>
      <c r="G107" s="22"/>
      <c r="H107"/>
      <c r="I107" s="39"/>
      <c r="N107" s="22"/>
    </row>
    <row r="108" spans="1:14" x14ac:dyDescent="0.35">
      <c r="A108" s="22" t="s">
        <v>533</v>
      </c>
      <c r="B108" s="39" t="s">
        <v>1299</v>
      </c>
      <c r="C108" s="88">
        <v>8.4989999999999996E-2</v>
      </c>
      <c r="G108" s="22"/>
      <c r="H108"/>
      <c r="I108" s="39"/>
      <c r="N108" s="22"/>
    </row>
    <row r="109" spans="1:14" x14ac:dyDescent="0.35">
      <c r="A109" s="22" t="s">
        <v>534</v>
      </c>
      <c r="B109" s="39" t="s">
        <v>1337</v>
      </c>
      <c r="C109" s="88">
        <v>8.3119999999999999E-2</v>
      </c>
      <c r="G109" s="22"/>
      <c r="H109"/>
      <c r="I109" s="39"/>
      <c r="N109" s="22"/>
    </row>
    <row r="110" spans="1:14" x14ac:dyDescent="0.35">
      <c r="A110" s="22" t="s">
        <v>535</v>
      </c>
      <c r="B110" s="39" t="s">
        <v>1338</v>
      </c>
      <c r="C110" s="88">
        <v>8.1229999999999997E-2</v>
      </c>
      <c r="G110" s="22"/>
      <c r="H110"/>
      <c r="I110" s="39"/>
      <c r="N110" s="22"/>
    </row>
    <row r="111" spans="1:14" x14ac:dyDescent="0.35">
      <c r="A111" s="22" t="s">
        <v>536</v>
      </c>
      <c r="B111" s="39" t="s">
        <v>1339</v>
      </c>
      <c r="C111" s="88">
        <v>6.4240000000000005E-2</v>
      </c>
      <c r="G111" s="22"/>
      <c r="H111"/>
      <c r="I111" s="39"/>
      <c r="N111" s="22"/>
    </row>
    <row r="112" spans="1:14" x14ac:dyDescent="0.35">
      <c r="A112" s="22" t="s">
        <v>537</v>
      </c>
      <c r="B112" s="39" t="s">
        <v>1300</v>
      </c>
      <c r="C112" s="88">
        <v>4.7870000000000003E-2</v>
      </c>
      <c r="G112" s="22"/>
      <c r="H112"/>
      <c r="I112" s="39"/>
      <c r="N112" s="22"/>
    </row>
    <row r="113" spans="1:14" x14ac:dyDescent="0.35">
      <c r="A113" s="22" t="s">
        <v>538</v>
      </c>
      <c r="B113" s="39" t="s">
        <v>1340</v>
      </c>
      <c r="C113" s="88">
        <v>4.6719999999999998E-2</v>
      </c>
      <c r="G113" s="22"/>
      <c r="H113"/>
      <c r="I113" s="39"/>
      <c r="N113" s="22"/>
    </row>
    <row r="114" spans="1:14" x14ac:dyDescent="0.35">
      <c r="A114" s="22" t="s">
        <v>539</v>
      </c>
      <c r="B114" s="39" t="s">
        <v>1341</v>
      </c>
      <c r="C114" s="88">
        <v>3.0439999999999998E-2</v>
      </c>
      <c r="G114" s="22"/>
      <c r="H114"/>
      <c r="I114" s="39"/>
      <c r="N114" s="22"/>
    </row>
    <row r="115" spans="1:14" x14ac:dyDescent="0.35">
      <c r="A115" s="22" t="s">
        <v>540</v>
      </c>
      <c r="B115" s="39" t="s">
        <v>1342</v>
      </c>
      <c r="C115" s="88">
        <v>2.095E-2</v>
      </c>
      <c r="G115" s="22"/>
      <c r="H115"/>
      <c r="I115" s="39"/>
      <c r="N115" s="22"/>
    </row>
    <row r="116" spans="1:14" x14ac:dyDescent="0.35">
      <c r="A116" s="22" t="s">
        <v>541</v>
      </c>
      <c r="B116" s="39" t="s">
        <v>1343</v>
      </c>
      <c r="C116" s="88">
        <v>9.5499999999999995E-3</v>
      </c>
      <c r="G116" s="22"/>
      <c r="H116"/>
      <c r="I116" s="39"/>
      <c r="N116" s="22"/>
    </row>
    <row r="117" spans="1:14" hidden="1" x14ac:dyDescent="0.35">
      <c r="A117" s="22" t="s">
        <v>542</v>
      </c>
      <c r="B117" s="39"/>
      <c r="C117" s="88"/>
      <c r="G117" s="22"/>
      <c r="H117"/>
      <c r="I117" s="39"/>
      <c r="N117" s="22"/>
    </row>
    <row r="118" spans="1:14" hidden="1" x14ac:dyDescent="0.35">
      <c r="A118" s="22" t="s">
        <v>543</v>
      </c>
      <c r="B118" s="39"/>
      <c r="C118" s="88"/>
      <c r="G118" s="22"/>
      <c r="H118"/>
      <c r="I118" s="39"/>
      <c r="N118" s="22"/>
    </row>
    <row r="119" spans="1:14" hidden="1" x14ac:dyDescent="0.35">
      <c r="A119" s="22" t="s">
        <v>544</v>
      </c>
      <c r="B119" s="39"/>
      <c r="C119" s="88"/>
      <c r="G119" s="22"/>
      <c r="H119"/>
      <c r="I119" s="39"/>
      <c r="N119" s="22"/>
    </row>
    <row r="120" spans="1:14" hidden="1" x14ac:dyDescent="0.35">
      <c r="A120" s="22" t="s">
        <v>545</v>
      </c>
      <c r="B120" s="39"/>
      <c r="C120" s="88"/>
      <c r="G120" s="22"/>
      <c r="H120"/>
      <c r="I120" s="39"/>
      <c r="N120" s="22"/>
    </row>
    <row r="121" spans="1:14" hidden="1" x14ac:dyDescent="0.35">
      <c r="A121" s="22" t="s">
        <v>546</v>
      </c>
      <c r="B121" s="39"/>
      <c r="C121" s="88"/>
      <c r="G121" s="22"/>
      <c r="H121"/>
      <c r="I121" s="39"/>
      <c r="N121" s="22"/>
    </row>
    <row r="122" spans="1:14" hidden="1" x14ac:dyDescent="0.35">
      <c r="A122" s="22" t="s">
        <v>547</v>
      </c>
      <c r="B122" s="39"/>
      <c r="C122" s="88"/>
      <c r="G122" s="22"/>
      <c r="H122"/>
      <c r="I122" s="39"/>
      <c r="N122" s="22"/>
    </row>
    <row r="123" spans="1:14" hidden="1" x14ac:dyDescent="0.35">
      <c r="A123" s="22" t="s">
        <v>548</v>
      </c>
      <c r="B123" s="39"/>
      <c r="C123" s="88"/>
      <c r="G123" s="22"/>
      <c r="H123"/>
      <c r="I123" s="39"/>
      <c r="N123" s="22"/>
    </row>
    <row r="124" spans="1:14" hidden="1" x14ac:dyDescent="0.35">
      <c r="A124" s="22" t="s">
        <v>549</v>
      </c>
      <c r="B124" s="39"/>
      <c r="C124" s="88"/>
      <c r="G124" s="22"/>
      <c r="H124"/>
      <c r="I124" s="39"/>
      <c r="N124" s="22"/>
    </row>
    <row r="125" spans="1:14" hidden="1" x14ac:dyDescent="0.35">
      <c r="A125" s="22" t="s">
        <v>550</v>
      </c>
      <c r="B125" s="39"/>
      <c r="C125" s="88"/>
      <c r="G125" s="22"/>
      <c r="H125"/>
      <c r="I125" s="39"/>
      <c r="N125" s="22"/>
    </row>
    <row r="126" spans="1:14" hidden="1" x14ac:dyDescent="0.35">
      <c r="A126" s="22" t="s">
        <v>551</v>
      </c>
      <c r="B126" s="39"/>
      <c r="C126" s="88"/>
      <c r="G126" s="22"/>
      <c r="H126"/>
      <c r="I126" s="39"/>
      <c r="N126" s="22"/>
    </row>
    <row r="127" spans="1:14" hidden="1" x14ac:dyDescent="0.35">
      <c r="A127" s="22" t="s">
        <v>552</v>
      </c>
      <c r="B127" s="39"/>
      <c r="C127" s="88"/>
      <c r="G127" s="22"/>
      <c r="H127"/>
      <c r="I127" s="39"/>
      <c r="N127" s="22"/>
    </row>
    <row r="128" spans="1:14" hidden="1" x14ac:dyDescent="0.35">
      <c r="A128" s="22" t="s">
        <v>553</v>
      </c>
      <c r="B128" s="39"/>
      <c r="G128" s="22"/>
      <c r="H128"/>
      <c r="I128" s="39"/>
      <c r="N128" s="22"/>
    </row>
    <row r="129" spans="1:14" x14ac:dyDescent="0.35">
      <c r="A129" s="41"/>
      <c r="B129" s="42" t="s">
        <v>418</v>
      </c>
      <c r="C129" s="41" t="s">
        <v>443</v>
      </c>
      <c r="D129" s="41"/>
      <c r="E129" s="41"/>
      <c r="F129" s="44"/>
      <c r="G129" s="44"/>
      <c r="H129"/>
      <c r="I129" s="65"/>
      <c r="J129" s="36"/>
      <c r="K129" s="36"/>
      <c r="L129" s="36"/>
      <c r="M129" s="54"/>
      <c r="N129" s="54"/>
    </row>
    <row r="130" spans="1:14" x14ac:dyDescent="0.35">
      <c r="A130" s="22" t="s">
        <v>554</v>
      </c>
      <c r="B130" s="22" t="s">
        <v>419</v>
      </c>
      <c r="C130" s="88">
        <v>0.16098999999999999</v>
      </c>
      <c r="D130"/>
      <c r="E130"/>
      <c r="F130"/>
      <c r="G130"/>
      <c r="H130"/>
      <c r="K130"/>
      <c r="L130"/>
      <c r="M130"/>
      <c r="N130"/>
    </row>
    <row r="131" spans="1:14" x14ac:dyDescent="0.35">
      <c r="A131" s="22" t="s">
        <v>555</v>
      </c>
      <c r="B131" s="22" t="s">
        <v>420</v>
      </c>
      <c r="C131" s="88">
        <v>0.83901000000000003</v>
      </c>
      <c r="D131"/>
      <c r="E131"/>
      <c r="F131"/>
      <c r="G131"/>
      <c r="H131"/>
      <c r="K131"/>
      <c r="L131"/>
      <c r="M131"/>
      <c r="N131"/>
    </row>
    <row r="132" spans="1:14" x14ac:dyDescent="0.35">
      <c r="A132" s="22" t="s">
        <v>556</v>
      </c>
      <c r="B132" s="22" t="s">
        <v>81</v>
      </c>
      <c r="C132" s="88">
        <v>0</v>
      </c>
      <c r="D132"/>
      <c r="E132"/>
      <c r="F132"/>
      <c r="G132"/>
      <c r="H132"/>
      <c r="K132"/>
      <c r="L132"/>
      <c r="M132"/>
      <c r="N132"/>
    </row>
    <row r="133" spans="1:14" hidden="1" outlineLevel="1" x14ac:dyDescent="0.35">
      <c r="A133" s="22" t="s">
        <v>557</v>
      </c>
      <c r="C133" s="88"/>
      <c r="D133"/>
      <c r="E133"/>
      <c r="F133"/>
      <c r="G133"/>
      <c r="H133"/>
      <c r="K133"/>
      <c r="L133"/>
      <c r="M133"/>
      <c r="N133"/>
    </row>
    <row r="134" spans="1:14" hidden="1" outlineLevel="1" x14ac:dyDescent="0.35">
      <c r="A134" s="22" t="s">
        <v>558</v>
      </c>
      <c r="C134" s="88"/>
      <c r="D134"/>
      <c r="E134"/>
      <c r="F134"/>
      <c r="G134"/>
      <c r="H134"/>
      <c r="K134"/>
      <c r="L134"/>
      <c r="M134"/>
      <c r="N134"/>
    </row>
    <row r="135" spans="1:14" hidden="1" outlineLevel="1" x14ac:dyDescent="0.35">
      <c r="A135" s="22" t="s">
        <v>559</v>
      </c>
      <c r="C135" s="88"/>
      <c r="D135"/>
      <c r="E135"/>
      <c r="F135"/>
      <c r="G135"/>
      <c r="H135"/>
      <c r="K135"/>
      <c r="L135"/>
      <c r="M135"/>
      <c r="N135"/>
    </row>
    <row r="136" spans="1:14" hidden="1" outlineLevel="1" x14ac:dyDescent="0.35">
      <c r="A136" s="22" t="s">
        <v>560</v>
      </c>
      <c r="C136" s="88"/>
      <c r="D136"/>
      <c r="E136"/>
      <c r="F136"/>
      <c r="G136"/>
      <c r="H136"/>
      <c r="K136"/>
      <c r="L136"/>
      <c r="M136"/>
      <c r="N136"/>
    </row>
    <row r="137" spans="1:14" collapsed="1" x14ac:dyDescent="0.35">
      <c r="A137" s="41"/>
      <c r="B137" s="42" t="s">
        <v>421</v>
      </c>
      <c r="C137" s="41" t="s">
        <v>443</v>
      </c>
      <c r="D137" s="41"/>
      <c r="E137" s="41"/>
      <c r="F137" s="44"/>
      <c r="G137" s="44"/>
      <c r="H137"/>
      <c r="I137" s="65"/>
      <c r="J137" s="36"/>
      <c r="K137" s="36"/>
      <c r="L137" s="36"/>
      <c r="M137" s="54"/>
      <c r="N137" s="54"/>
    </row>
    <row r="138" spans="1:14" x14ac:dyDescent="0.35">
      <c r="A138" s="22" t="s">
        <v>561</v>
      </c>
      <c r="B138" s="22" t="s">
        <v>422</v>
      </c>
      <c r="C138" s="88">
        <v>8.0379660000000006E-2</v>
      </c>
      <c r="D138" s="67"/>
      <c r="E138" s="67"/>
      <c r="F138" s="58"/>
      <c r="G138" s="47"/>
      <c r="H138"/>
      <c r="K138" s="67"/>
      <c r="L138" s="67"/>
      <c r="M138" s="58"/>
      <c r="N138" s="47"/>
    </row>
    <row r="139" spans="1:14" x14ac:dyDescent="0.35">
      <c r="A139" s="22" t="s">
        <v>562</v>
      </c>
      <c r="B139" s="22" t="s">
        <v>423</v>
      </c>
      <c r="C139" s="88">
        <v>0.1815417735</v>
      </c>
      <c r="D139" s="67"/>
      <c r="E139" s="67"/>
      <c r="F139" s="58"/>
      <c r="G139" s="47"/>
      <c r="H139"/>
      <c r="K139" s="67"/>
      <c r="L139" s="67"/>
      <c r="M139" s="58"/>
      <c r="N139" s="47"/>
    </row>
    <row r="140" spans="1:14" x14ac:dyDescent="0.35">
      <c r="A140" s="22" t="s">
        <v>563</v>
      </c>
      <c r="B140" s="22" t="s">
        <v>81</v>
      </c>
      <c r="C140" s="88">
        <v>0.73807856640000002</v>
      </c>
      <c r="D140" s="67"/>
      <c r="E140" s="67"/>
      <c r="F140" s="58"/>
      <c r="G140" s="47"/>
      <c r="H140"/>
      <c r="K140" s="67"/>
      <c r="L140" s="67"/>
      <c r="M140" s="58"/>
      <c r="N140" s="47"/>
    </row>
    <row r="141" spans="1:14" hidden="1" outlineLevel="1" x14ac:dyDescent="0.35">
      <c r="A141" s="22" t="s">
        <v>564</v>
      </c>
      <c r="C141" s="88"/>
      <c r="D141" s="67"/>
      <c r="E141" s="67"/>
      <c r="F141" s="58"/>
      <c r="G141" s="47"/>
      <c r="H141"/>
      <c r="K141" s="67"/>
      <c r="L141" s="67"/>
      <c r="M141" s="58"/>
      <c r="N141" s="47"/>
    </row>
    <row r="142" spans="1:14" hidden="1" outlineLevel="1" x14ac:dyDescent="0.35">
      <c r="A142" s="22" t="s">
        <v>565</v>
      </c>
      <c r="C142" s="88"/>
      <c r="D142" s="67"/>
      <c r="E142" s="67"/>
      <c r="F142" s="58"/>
      <c r="G142" s="47"/>
      <c r="H142"/>
      <c r="K142" s="67"/>
      <c r="L142" s="67"/>
      <c r="M142" s="58"/>
      <c r="N142" s="47"/>
    </row>
    <row r="143" spans="1:14" hidden="1" outlineLevel="1" x14ac:dyDescent="0.35">
      <c r="A143" s="22" t="s">
        <v>566</v>
      </c>
      <c r="C143" s="88"/>
      <c r="D143" s="67"/>
      <c r="E143" s="67"/>
      <c r="F143" s="58"/>
      <c r="G143" s="47"/>
      <c r="H143"/>
      <c r="K143" s="67"/>
      <c r="L143" s="67"/>
      <c r="M143" s="58"/>
      <c r="N143" s="47"/>
    </row>
    <row r="144" spans="1:14" hidden="1" outlineLevel="1" x14ac:dyDescent="0.35">
      <c r="A144" s="22" t="s">
        <v>567</v>
      </c>
      <c r="C144" s="88"/>
      <c r="D144" s="67"/>
      <c r="E144" s="67"/>
      <c r="F144" s="58"/>
      <c r="G144" s="47"/>
      <c r="H144"/>
      <c r="K144" s="67"/>
      <c r="L144" s="67"/>
      <c r="M144" s="58"/>
      <c r="N144" s="47"/>
    </row>
    <row r="145" spans="1:14" hidden="1" outlineLevel="1" x14ac:dyDescent="0.35">
      <c r="A145" s="22" t="s">
        <v>568</v>
      </c>
      <c r="C145" s="88"/>
      <c r="D145" s="67"/>
      <c r="E145" s="67"/>
      <c r="F145" s="58"/>
      <c r="G145" s="47"/>
      <c r="H145"/>
      <c r="K145" s="67"/>
      <c r="L145" s="67"/>
      <c r="M145" s="58"/>
      <c r="N145" s="47"/>
    </row>
    <row r="146" spans="1:14" hidden="1" outlineLevel="1" x14ac:dyDescent="0.35">
      <c r="A146" s="22" t="s">
        <v>569</v>
      </c>
      <c r="C146" s="88"/>
      <c r="D146" s="67"/>
      <c r="E146" s="67"/>
      <c r="F146" s="58"/>
      <c r="G146" s="47"/>
      <c r="H146"/>
      <c r="K146" s="67"/>
      <c r="L146" s="67"/>
      <c r="M146" s="58"/>
      <c r="N146" s="47"/>
    </row>
    <row r="147" spans="1:14" collapsed="1" x14ac:dyDescent="0.35">
      <c r="A147" s="41"/>
      <c r="B147" s="42" t="s">
        <v>570</v>
      </c>
      <c r="C147" s="41" t="s">
        <v>53</v>
      </c>
      <c r="D147" s="41"/>
      <c r="E147" s="41"/>
      <c r="F147" s="41" t="s">
        <v>443</v>
      </c>
      <c r="G147" s="44"/>
      <c r="H147"/>
      <c r="I147" s="65"/>
      <c r="J147" s="36"/>
      <c r="K147" s="36"/>
      <c r="L147" s="36"/>
      <c r="M147" s="36"/>
      <c r="N147" s="54"/>
    </row>
    <row r="148" spans="1:14" x14ac:dyDescent="0.35">
      <c r="A148" s="22" t="s">
        <v>571</v>
      </c>
      <c r="B148" s="39" t="s">
        <v>572</v>
      </c>
      <c r="C148" s="90">
        <v>0</v>
      </c>
      <c r="D148" s="67"/>
      <c r="E148" s="67"/>
      <c r="F148" s="97">
        <f>IF($C$152=0,"",IF(C148="[for completion]","",C148/$C$152))</f>
        <v>0</v>
      </c>
      <c r="G148" s="47"/>
      <c r="H148"/>
      <c r="I148" s="39"/>
      <c r="K148" s="67"/>
      <c r="L148" s="67"/>
      <c r="M148" s="48"/>
      <c r="N148" s="47"/>
    </row>
    <row r="149" spans="1:14" x14ac:dyDescent="0.35">
      <c r="A149" s="22" t="s">
        <v>573</v>
      </c>
      <c r="B149" s="39" t="s">
        <v>574</v>
      </c>
      <c r="C149" s="90">
        <v>99.998193830000005</v>
      </c>
      <c r="D149" s="67"/>
      <c r="E149" s="67"/>
      <c r="F149" s="97">
        <f>IF($C$152=0,"",IF(C149="[for completion]","",C149/$C$152))</f>
        <v>0.12860513317994995</v>
      </c>
      <c r="G149" s="47"/>
      <c r="H149"/>
      <c r="I149" s="39"/>
      <c r="K149" s="67"/>
      <c r="L149" s="67"/>
      <c r="M149" s="48"/>
      <c r="N149" s="47"/>
    </row>
    <row r="150" spans="1:14" x14ac:dyDescent="0.35">
      <c r="A150" s="22" t="s">
        <v>575</v>
      </c>
      <c r="B150" s="39" t="s">
        <v>576</v>
      </c>
      <c r="C150" s="90">
        <v>611.0209901799999</v>
      </c>
      <c r="D150" s="67"/>
      <c r="E150" s="67"/>
      <c r="F150" s="97">
        <f>IF($C$152=0,"",IF(C150="[for completion]","",C150/$C$152))</f>
        <v>0.78581855139736745</v>
      </c>
      <c r="G150" s="47"/>
      <c r="H150"/>
      <c r="I150" s="39"/>
      <c r="K150" s="67"/>
      <c r="L150" s="67"/>
      <c r="M150" s="48"/>
      <c r="N150" s="47"/>
    </row>
    <row r="151" spans="1:14" ht="15" customHeight="1" x14ac:dyDescent="0.35">
      <c r="A151" s="22" t="s">
        <v>577</v>
      </c>
      <c r="B151" s="39" t="s">
        <v>578</v>
      </c>
      <c r="C151" s="90">
        <v>66.540710820000001</v>
      </c>
      <c r="D151" s="67"/>
      <c r="E151" s="67"/>
      <c r="F151" s="97">
        <f>IF($C$152=0,"",IF(C151="[for completion]","",C151/$C$152))</f>
        <v>8.5576315422682625E-2</v>
      </c>
      <c r="G151" s="47"/>
      <c r="H151"/>
      <c r="I151" s="39"/>
      <c r="K151" s="67"/>
      <c r="L151" s="67"/>
      <c r="M151" s="48"/>
      <c r="N151" s="47"/>
    </row>
    <row r="152" spans="1:14" ht="15" customHeight="1" x14ac:dyDescent="0.35">
      <c r="A152" s="22" t="s">
        <v>579</v>
      </c>
      <c r="B152" s="49" t="s">
        <v>83</v>
      </c>
      <c r="C152" s="92">
        <f>SUM(C148:C151)</f>
        <v>777.55989482999985</v>
      </c>
      <c r="D152" s="67"/>
      <c r="E152" s="67"/>
      <c r="F152" s="88">
        <f>SUM(F148:F151)</f>
        <v>1</v>
      </c>
      <c r="G152" s="47"/>
      <c r="H152"/>
      <c r="I152" s="39"/>
      <c r="K152" s="67"/>
      <c r="L152" s="67"/>
      <c r="M152" s="48"/>
      <c r="N152" s="47"/>
    </row>
    <row r="153" spans="1:14" ht="15" hidden="1" customHeight="1" outlineLevel="1" x14ac:dyDescent="0.35">
      <c r="A153" s="22" t="s">
        <v>580</v>
      </c>
      <c r="B153" s="51" t="s">
        <v>581</v>
      </c>
      <c r="D153" s="67"/>
      <c r="E153" s="67"/>
      <c r="F153" s="97">
        <f>IF($C$152=0,"",IF(C153="[for completion]","",C153/$C$152))</f>
        <v>0</v>
      </c>
      <c r="G153" s="47"/>
      <c r="H153"/>
      <c r="I153" s="39"/>
      <c r="K153" s="67"/>
      <c r="L153" s="67"/>
      <c r="M153" s="48"/>
      <c r="N153" s="47"/>
    </row>
    <row r="154" spans="1:14" ht="15" hidden="1" customHeight="1" outlineLevel="1" x14ac:dyDescent="0.35">
      <c r="A154" s="22" t="s">
        <v>582</v>
      </c>
      <c r="B154" s="51" t="s">
        <v>583</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584</v>
      </c>
      <c r="B155" s="51" t="s">
        <v>585</v>
      </c>
      <c r="D155" s="67"/>
      <c r="E155" s="67"/>
      <c r="F155" s="97">
        <f t="shared" si="2"/>
        <v>0</v>
      </c>
      <c r="G155" s="47"/>
      <c r="H155"/>
      <c r="I155" s="39"/>
      <c r="K155" s="67"/>
      <c r="L155" s="67"/>
      <c r="M155" s="48"/>
      <c r="N155" s="47"/>
    </row>
    <row r="156" spans="1:14" ht="15" hidden="1" customHeight="1" outlineLevel="1" x14ac:dyDescent="0.35">
      <c r="A156" s="22" t="s">
        <v>586</v>
      </c>
      <c r="B156" s="51" t="s">
        <v>587</v>
      </c>
      <c r="D156" s="67"/>
      <c r="E156" s="67"/>
      <c r="F156" s="97">
        <f t="shared" si="2"/>
        <v>0</v>
      </c>
      <c r="G156" s="47"/>
      <c r="H156"/>
      <c r="I156" s="39"/>
      <c r="K156" s="67"/>
      <c r="L156" s="67"/>
      <c r="M156" s="48"/>
      <c r="N156" s="47"/>
    </row>
    <row r="157" spans="1:14" ht="15" hidden="1" customHeight="1" outlineLevel="1" x14ac:dyDescent="0.35">
      <c r="A157" s="22" t="s">
        <v>588</v>
      </c>
      <c r="B157" s="51" t="s">
        <v>589</v>
      </c>
      <c r="D157" s="67"/>
      <c r="E157" s="67"/>
      <c r="F157" s="97">
        <f t="shared" si="2"/>
        <v>0</v>
      </c>
      <c r="G157" s="47"/>
      <c r="H157"/>
      <c r="I157" s="39"/>
      <c r="K157" s="67"/>
      <c r="L157" s="67"/>
      <c r="M157" s="48"/>
      <c r="N157" s="47"/>
    </row>
    <row r="158" spans="1:14" ht="15" hidden="1" customHeight="1" outlineLevel="1" x14ac:dyDescent="0.35">
      <c r="A158" s="22" t="s">
        <v>590</v>
      </c>
      <c r="B158" s="51" t="s">
        <v>591</v>
      </c>
      <c r="D158" s="67"/>
      <c r="E158" s="67"/>
      <c r="F158" s="97">
        <f t="shared" si="2"/>
        <v>0</v>
      </c>
      <c r="G158" s="47"/>
      <c r="H158"/>
      <c r="I158" s="39"/>
      <c r="K158" s="67"/>
      <c r="L158" s="67"/>
      <c r="M158" s="48"/>
      <c r="N158" s="47"/>
    </row>
    <row r="159" spans="1:14" ht="15" hidden="1" customHeight="1" outlineLevel="1" x14ac:dyDescent="0.35">
      <c r="A159" s="22" t="s">
        <v>592</v>
      </c>
      <c r="B159" s="51" t="s">
        <v>593</v>
      </c>
      <c r="D159" s="67"/>
      <c r="E159" s="67"/>
      <c r="F159" s="97">
        <f t="shared" si="2"/>
        <v>0</v>
      </c>
      <c r="G159" s="47"/>
      <c r="H159"/>
      <c r="I159" s="39"/>
      <c r="K159" s="67"/>
      <c r="L159" s="67"/>
      <c r="M159" s="48"/>
      <c r="N159" s="47"/>
    </row>
    <row r="160" spans="1:14" ht="15" hidden="1" customHeight="1" outlineLevel="1" x14ac:dyDescent="0.35">
      <c r="A160" s="22" t="s">
        <v>594</v>
      </c>
      <c r="B160" s="51"/>
      <c r="D160" s="67"/>
      <c r="E160" s="67"/>
      <c r="F160" s="48"/>
      <c r="G160" s="47"/>
      <c r="H160"/>
      <c r="I160" s="39"/>
      <c r="K160" s="67"/>
      <c r="L160" s="67"/>
      <c r="M160" s="48"/>
      <c r="N160" s="47"/>
    </row>
    <row r="161" spans="1:14" ht="15" hidden="1" customHeight="1" outlineLevel="1" x14ac:dyDescent="0.35">
      <c r="A161" s="22" t="s">
        <v>595</v>
      </c>
      <c r="B161" s="51"/>
      <c r="D161" s="67"/>
      <c r="E161" s="67"/>
      <c r="F161" s="48"/>
      <c r="G161" s="47"/>
      <c r="H161"/>
      <c r="I161" s="39"/>
      <c r="K161" s="67"/>
      <c r="L161" s="67"/>
      <c r="M161" s="48"/>
      <c r="N161" s="47"/>
    </row>
    <row r="162" spans="1:14" ht="15" hidden="1" customHeight="1" outlineLevel="1" x14ac:dyDescent="0.35">
      <c r="A162" s="22" t="s">
        <v>596</v>
      </c>
      <c r="B162" s="51"/>
      <c r="D162" s="67"/>
      <c r="E162" s="67"/>
      <c r="F162" s="48"/>
      <c r="G162" s="47"/>
      <c r="H162"/>
      <c r="I162" s="39"/>
      <c r="K162" s="67"/>
      <c r="L162" s="67"/>
      <c r="M162" s="48"/>
      <c r="N162" s="47"/>
    </row>
    <row r="163" spans="1:14" ht="15" hidden="1" customHeight="1" outlineLevel="1" x14ac:dyDescent="0.35">
      <c r="A163" s="22" t="s">
        <v>597</v>
      </c>
      <c r="B163" s="51"/>
      <c r="D163" s="67"/>
      <c r="E163" s="67"/>
      <c r="F163" s="48"/>
      <c r="G163" s="47"/>
      <c r="H163"/>
      <c r="I163" s="39"/>
      <c r="K163" s="67"/>
      <c r="L163" s="67"/>
      <c r="M163" s="48"/>
      <c r="N163" s="47"/>
    </row>
    <row r="164" spans="1:14" ht="15" hidden="1" customHeight="1" outlineLevel="1" x14ac:dyDescent="0.35">
      <c r="A164" s="22" t="s">
        <v>598</v>
      </c>
      <c r="B164" s="39"/>
      <c r="D164" s="67"/>
      <c r="E164" s="67"/>
      <c r="F164" s="48"/>
      <c r="G164" s="47"/>
      <c r="H164"/>
      <c r="I164" s="39"/>
      <c r="K164" s="67"/>
      <c r="L164" s="67"/>
      <c r="M164" s="48"/>
      <c r="N164" s="47"/>
    </row>
    <row r="165" spans="1:14" hidden="1" outlineLevel="1" x14ac:dyDescent="0.35">
      <c r="A165" s="22" t="s">
        <v>599</v>
      </c>
      <c r="B165" s="52"/>
      <c r="C165" s="52"/>
      <c r="D165" s="52"/>
      <c r="E165" s="52"/>
      <c r="F165" s="48"/>
      <c r="G165" s="47"/>
      <c r="H165"/>
      <c r="I165" s="49"/>
      <c r="J165" s="39"/>
      <c r="K165" s="67"/>
      <c r="L165" s="67"/>
      <c r="M165" s="58"/>
      <c r="N165" s="47"/>
    </row>
    <row r="166" spans="1:14" ht="15" customHeight="1" collapsed="1" x14ac:dyDescent="0.35">
      <c r="A166" s="41"/>
      <c r="B166" s="95" t="s">
        <v>600</v>
      </c>
      <c r="C166" s="41" t="s">
        <v>443</v>
      </c>
      <c r="D166" s="41"/>
      <c r="E166" s="41"/>
      <c r="F166" s="44"/>
      <c r="G166" s="44"/>
      <c r="H166"/>
      <c r="I166" s="65"/>
      <c r="J166" s="36"/>
      <c r="K166" s="36"/>
      <c r="L166" s="36"/>
      <c r="M166" s="54"/>
      <c r="N166" s="54"/>
    </row>
    <row r="167" spans="1:14" x14ac:dyDescent="0.35">
      <c r="A167" s="22" t="s">
        <v>601</v>
      </c>
      <c r="B167" s="22" t="s">
        <v>424</v>
      </c>
      <c r="C167" s="88">
        <v>0</v>
      </c>
      <c r="D167"/>
      <c r="E167" s="20"/>
      <c r="F167" s="20"/>
      <c r="G167"/>
      <c r="H167"/>
      <c r="K167"/>
      <c r="L167" s="20"/>
      <c r="M167" s="20"/>
      <c r="N167"/>
    </row>
    <row r="168" spans="1:14" hidden="1" outlineLevel="1" x14ac:dyDescent="0.35">
      <c r="A168" s="22" t="s">
        <v>602</v>
      </c>
      <c r="B168" s="86" t="s">
        <v>1068</v>
      </c>
      <c r="C168" s="87"/>
      <c r="D168"/>
      <c r="E168" s="20"/>
      <c r="F168" s="20"/>
      <c r="G168"/>
      <c r="H168"/>
      <c r="K168"/>
      <c r="L168" s="20"/>
      <c r="M168" s="20"/>
      <c r="N168"/>
    </row>
    <row r="169" spans="1:14" hidden="1" outlineLevel="1" x14ac:dyDescent="0.35">
      <c r="A169" s="22" t="s">
        <v>603</v>
      </c>
      <c r="D169"/>
      <c r="E169" s="20"/>
      <c r="F169" s="20"/>
      <c r="G169"/>
      <c r="H169"/>
      <c r="K169"/>
      <c r="L169" s="20"/>
      <c r="M169" s="20"/>
      <c r="N169"/>
    </row>
    <row r="170" spans="1:14" hidden="1" outlineLevel="1" x14ac:dyDescent="0.35">
      <c r="A170" s="22" t="s">
        <v>604</v>
      </c>
      <c r="D170"/>
      <c r="E170" s="20"/>
      <c r="F170" s="20"/>
      <c r="G170"/>
      <c r="H170"/>
      <c r="K170"/>
      <c r="L170" s="20"/>
      <c r="M170" s="20"/>
      <c r="N170"/>
    </row>
    <row r="171" spans="1:14" hidden="1" outlineLevel="1" x14ac:dyDescent="0.35">
      <c r="A171" s="22" t="s">
        <v>605</v>
      </c>
      <c r="D171"/>
      <c r="E171" s="20"/>
      <c r="F171" s="20"/>
      <c r="G171"/>
      <c r="H171"/>
      <c r="K171"/>
      <c r="L171" s="20"/>
      <c r="M171" s="20"/>
      <c r="N171"/>
    </row>
    <row r="172" spans="1:14" collapsed="1" x14ac:dyDescent="0.35">
      <c r="A172" s="41"/>
      <c r="B172" s="42" t="s">
        <v>606</v>
      </c>
      <c r="C172" s="41" t="s">
        <v>443</v>
      </c>
      <c r="D172" s="41"/>
      <c r="E172" s="41"/>
      <c r="F172" s="44"/>
      <c r="G172" s="44"/>
      <c r="H172"/>
      <c r="I172" s="65"/>
      <c r="J172" s="36"/>
      <c r="K172" s="36"/>
      <c r="L172" s="36"/>
      <c r="M172" s="54"/>
      <c r="N172" s="54"/>
    </row>
    <row r="173" spans="1:14" ht="15" customHeight="1" x14ac:dyDescent="0.35">
      <c r="A173" s="22" t="s">
        <v>607</v>
      </c>
      <c r="B173" s="22" t="s">
        <v>608</v>
      </c>
      <c r="C173" s="88">
        <v>0.44915000000000005</v>
      </c>
      <c r="D173"/>
      <c r="E173"/>
      <c r="F173"/>
      <c r="G173"/>
      <c r="H173"/>
      <c r="K173"/>
      <c r="L173"/>
      <c r="M173"/>
      <c r="N173"/>
    </row>
    <row r="174" spans="1:14" hidden="1" outlineLevel="1" x14ac:dyDescent="0.35">
      <c r="A174" s="22" t="s">
        <v>609</v>
      </c>
      <c r="D174"/>
      <c r="E174"/>
      <c r="F174"/>
      <c r="G174"/>
      <c r="H174"/>
      <c r="K174"/>
      <c r="L174"/>
      <c r="M174"/>
      <c r="N174"/>
    </row>
    <row r="175" spans="1:14" hidden="1" outlineLevel="1" x14ac:dyDescent="0.35">
      <c r="A175" s="22" t="s">
        <v>610</v>
      </c>
      <c r="D175"/>
      <c r="E175"/>
      <c r="F175"/>
      <c r="G175"/>
      <c r="H175"/>
      <c r="K175"/>
      <c r="L175"/>
      <c r="M175"/>
      <c r="N175"/>
    </row>
    <row r="176" spans="1:14" hidden="1" outlineLevel="1" x14ac:dyDescent="0.35">
      <c r="A176" s="22" t="s">
        <v>611</v>
      </c>
      <c r="D176"/>
      <c r="E176"/>
      <c r="F176"/>
      <c r="G176"/>
      <c r="H176"/>
      <c r="K176"/>
      <c r="L176"/>
      <c r="M176"/>
      <c r="N176"/>
    </row>
    <row r="177" spans="1:14" hidden="1" outlineLevel="1" x14ac:dyDescent="0.35">
      <c r="A177" s="22" t="s">
        <v>612</v>
      </c>
      <c r="D177"/>
      <c r="E177"/>
      <c r="F177"/>
      <c r="G177"/>
      <c r="H177"/>
      <c r="K177"/>
      <c r="L177"/>
      <c r="M177"/>
      <c r="N177"/>
    </row>
    <row r="178" spans="1:14" hidden="1" outlineLevel="1" x14ac:dyDescent="0.35">
      <c r="A178" s="22" t="s">
        <v>613</v>
      </c>
    </row>
    <row r="179" spans="1:14" hidden="1" outlineLevel="1" x14ac:dyDescent="0.35">
      <c r="A179" s="22" t="s">
        <v>614</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616</v>
      </c>
      <c r="B1" s="19"/>
      <c r="C1" s="121" t="s">
        <v>1126</v>
      </c>
    </row>
    <row r="2" spans="1:3" x14ac:dyDescent="0.35">
      <c r="B2" s="20"/>
      <c r="C2" s="20"/>
    </row>
    <row r="3" spans="1:3" x14ac:dyDescent="0.35">
      <c r="A3" s="68" t="s">
        <v>617</v>
      </c>
      <c r="B3" s="69"/>
      <c r="C3" s="20"/>
    </row>
    <row r="4" spans="1:3" x14ac:dyDescent="0.35">
      <c r="C4" s="20"/>
    </row>
    <row r="5" spans="1:3" ht="18.5" x14ac:dyDescent="0.35">
      <c r="A5" s="33" t="s">
        <v>25</v>
      </c>
      <c r="B5" s="33" t="s">
        <v>618</v>
      </c>
      <c r="C5" s="70" t="s">
        <v>962</v>
      </c>
    </row>
    <row r="6" spans="1:3" ht="29" x14ac:dyDescent="0.35">
      <c r="A6" s="1" t="s">
        <v>619</v>
      </c>
      <c r="B6" s="36" t="s">
        <v>1083</v>
      </c>
      <c r="C6" s="114" t="s">
        <v>1082</v>
      </c>
    </row>
    <row r="7" spans="1:3" ht="29" x14ac:dyDescent="0.35">
      <c r="A7" s="1" t="s">
        <v>620</v>
      </c>
      <c r="B7" s="36" t="s">
        <v>1085</v>
      </c>
      <c r="C7" s="114" t="s">
        <v>1086</v>
      </c>
    </row>
    <row r="8" spans="1:3" ht="29" x14ac:dyDescent="0.35">
      <c r="A8" s="1" t="s">
        <v>621</v>
      </c>
      <c r="B8" s="36" t="s">
        <v>1084</v>
      </c>
      <c r="C8" s="114" t="s">
        <v>1087</v>
      </c>
    </row>
    <row r="9" spans="1:3" x14ac:dyDescent="0.35">
      <c r="A9" s="1" t="s">
        <v>622</v>
      </c>
      <c r="B9" s="36" t="s">
        <v>623</v>
      </c>
      <c r="C9" s="201" t="s">
        <v>1155</v>
      </c>
    </row>
    <row r="10" spans="1:3" ht="44.25" customHeight="1" x14ac:dyDescent="0.35">
      <c r="A10" s="1" t="s">
        <v>624</v>
      </c>
      <c r="B10" s="36" t="s">
        <v>834</v>
      </c>
      <c r="C10" s="201" t="s">
        <v>1156</v>
      </c>
    </row>
    <row r="11" spans="1:3" ht="54.75" customHeight="1" x14ac:dyDescent="0.35">
      <c r="A11" s="1" t="s">
        <v>625</v>
      </c>
      <c r="B11" s="36" t="s">
        <v>626</v>
      </c>
      <c r="C11" s="201" t="s">
        <v>1157</v>
      </c>
    </row>
    <row r="12" spans="1:3" ht="43.5" x14ac:dyDescent="0.35">
      <c r="A12" s="1" t="s">
        <v>627</v>
      </c>
      <c r="B12" s="36" t="s">
        <v>1075</v>
      </c>
      <c r="C12" s="201" t="s">
        <v>1158</v>
      </c>
    </row>
    <row r="13" spans="1:3" x14ac:dyDescent="0.35">
      <c r="A13" s="1" t="s">
        <v>629</v>
      </c>
      <c r="B13" s="36" t="s">
        <v>628</v>
      </c>
      <c r="C13" s="201" t="s">
        <v>1159</v>
      </c>
    </row>
    <row r="14" spans="1:3" x14ac:dyDescent="0.35">
      <c r="A14" s="1" t="s">
        <v>631</v>
      </c>
      <c r="B14" s="36" t="s">
        <v>630</v>
      </c>
      <c r="C14" s="201" t="s">
        <v>1160</v>
      </c>
    </row>
    <row r="15" spans="1:3" ht="29" x14ac:dyDescent="0.35">
      <c r="A15" s="1" t="s">
        <v>633</v>
      </c>
      <c r="B15" s="36" t="s">
        <v>632</v>
      </c>
      <c r="C15" s="201" t="s">
        <v>1161</v>
      </c>
    </row>
    <row r="16" spans="1:3" ht="116" x14ac:dyDescent="0.35">
      <c r="A16" s="1" t="s">
        <v>635</v>
      </c>
      <c r="B16" s="36" t="s">
        <v>634</v>
      </c>
      <c r="C16" s="202" t="s">
        <v>1162</v>
      </c>
    </row>
    <row r="17" spans="1:3" ht="30" customHeight="1" x14ac:dyDescent="0.35">
      <c r="A17" s="1" t="s">
        <v>637</v>
      </c>
      <c r="B17" s="40" t="s">
        <v>636</v>
      </c>
      <c r="C17" s="202" t="s">
        <v>1163</v>
      </c>
    </row>
    <row r="18" spans="1:3" x14ac:dyDescent="0.35">
      <c r="A18" s="1" t="s">
        <v>639</v>
      </c>
      <c r="B18" s="40" t="s">
        <v>638</v>
      </c>
      <c r="C18" s="202" t="s">
        <v>1164</v>
      </c>
    </row>
    <row r="19" spans="1:3" ht="43.5" x14ac:dyDescent="0.35">
      <c r="A19" s="1" t="s">
        <v>1074</v>
      </c>
      <c r="B19" s="40" t="s">
        <v>640</v>
      </c>
      <c r="C19" s="202" t="s">
        <v>1165</v>
      </c>
    </row>
    <row r="20" spans="1:3" x14ac:dyDescent="0.35">
      <c r="A20" s="1" t="s">
        <v>1076</v>
      </c>
      <c r="B20" s="36" t="s">
        <v>1073</v>
      </c>
      <c r="C20" s="201" t="s">
        <v>1166</v>
      </c>
    </row>
    <row r="21" spans="1:3" x14ac:dyDescent="0.35">
      <c r="A21" s="1" t="s">
        <v>641</v>
      </c>
      <c r="B21" s="37" t="s">
        <v>642</v>
      </c>
      <c r="C21" s="115"/>
    </row>
    <row r="22" spans="1:3" x14ac:dyDescent="0.35">
      <c r="A22" s="1" t="s">
        <v>643</v>
      </c>
      <c r="B22" s="115"/>
      <c r="C22" s="115"/>
    </row>
    <row r="23" spans="1:3" hidden="1" outlineLevel="1" x14ac:dyDescent="0.35">
      <c r="A23" s="1" t="s">
        <v>644</v>
      </c>
      <c r="B23" s="105"/>
      <c r="C23" s="105"/>
    </row>
    <row r="24" spans="1:3" hidden="1" outlineLevel="1" x14ac:dyDescent="0.35">
      <c r="A24" s="1" t="s">
        <v>645</v>
      </c>
      <c r="B24" s="65"/>
      <c r="C24" s="105"/>
    </row>
    <row r="25" spans="1:3" hidden="1" outlineLevel="1" x14ac:dyDescent="0.35">
      <c r="A25" s="1" t="s">
        <v>646</v>
      </c>
      <c r="B25" s="65"/>
      <c r="C25" s="105"/>
    </row>
    <row r="26" spans="1:3" hidden="1" outlineLevel="1" x14ac:dyDescent="0.35">
      <c r="A26" s="1" t="s">
        <v>1034</v>
      </c>
      <c r="B26" s="65"/>
      <c r="C26" s="105"/>
    </row>
    <row r="27" spans="1:3" hidden="1" outlineLevel="1" x14ac:dyDescent="0.35">
      <c r="A27" s="1" t="s">
        <v>1035</v>
      </c>
      <c r="B27" s="65"/>
      <c r="C27" s="105"/>
    </row>
    <row r="28" spans="1:3" ht="18.5" hidden="1" outlineLevel="1" x14ac:dyDescent="0.35">
      <c r="A28" s="33"/>
      <c r="B28" s="33" t="s">
        <v>1012</v>
      </c>
      <c r="C28" s="70" t="s">
        <v>962</v>
      </c>
    </row>
    <row r="29" spans="1:3" hidden="1" outlineLevel="1" x14ac:dyDescent="0.35">
      <c r="A29" s="1" t="s">
        <v>648</v>
      </c>
      <c r="B29" s="36" t="s">
        <v>1010</v>
      </c>
      <c r="C29" s="125" t="s">
        <v>653</v>
      </c>
    </row>
    <row r="30" spans="1:3" hidden="1" outlineLevel="1" x14ac:dyDescent="0.35">
      <c r="A30" s="1" t="s">
        <v>651</v>
      </c>
      <c r="B30" s="36" t="s">
        <v>1011</v>
      </c>
      <c r="C30" s="125" t="s">
        <v>653</v>
      </c>
    </row>
    <row r="31" spans="1:3" hidden="1" outlineLevel="1" x14ac:dyDescent="0.35">
      <c r="A31" s="1" t="s">
        <v>654</v>
      </c>
      <c r="B31" s="36" t="s">
        <v>1009</v>
      </c>
      <c r="C31" s="125" t="s">
        <v>653</v>
      </c>
    </row>
    <row r="32" spans="1:3" ht="29" hidden="1" outlineLevel="1" x14ac:dyDescent="0.35">
      <c r="A32" s="1" t="s">
        <v>657</v>
      </c>
      <c r="B32" s="117" t="s">
        <v>1116</v>
      </c>
      <c r="C32" s="125" t="s">
        <v>653</v>
      </c>
    </row>
    <row r="33" spans="1:3" hidden="1" outlineLevel="1" x14ac:dyDescent="0.35">
      <c r="A33" s="1" t="s">
        <v>658</v>
      </c>
      <c r="B33" s="116"/>
      <c r="C33" s="105"/>
    </row>
    <row r="34" spans="1:3" hidden="1" outlineLevel="1" x14ac:dyDescent="0.35">
      <c r="A34" s="1" t="s">
        <v>948</v>
      </c>
      <c r="B34" s="116"/>
      <c r="C34" s="105"/>
    </row>
    <row r="35" spans="1:3" hidden="1" outlineLevel="1" x14ac:dyDescent="0.35">
      <c r="A35" s="1" t="s">
        <v>1023</v>
      </c>
      <c r="B35" s="116"/>
      <c r="C35" s="105"/>
    </row>
    <row r="36" spans="1:3" hidden="1" outlineLevel="1" x14ac:dyDescent="0.35">
      <c r="A36" s="1" t="s">
        <v>1024</v>
      </c>
      <c r="B36" s="116"/>
      <c r="C36" s="105"/>
    </row>
    <row r="37" spans="1:3" hidden="1" outlineLevel="1" x14ac:dyDescent="0.35">
      <c r="A37" s="1" t="s">
        <v>1025</v>
      </c>
      <c r="B37" s="116"/>
      <c r="C37" s="105"/>
    </row>
    <row r="38" spans="1:3" hidden="1" outlineLevel="1" x14ac:dyDescent="0.35">
      <c r="A38" s="1" t="s">
        <v>1026</v>
      </c>
      <c r="B38" s="116"/>
      <c r="C38" s="105"/>
    </row>
    <row r="39" spans="1:3" hidden="1" outlineLevel="1" x14ac:dyDescent="0.35">
      <c r="A39" s="1" t="s">
        <v>1027</v>
      </c>
      <c r="B39" s="116"/>
      <c r="C39" s="105"/>
    </row>
    <row r="40" spans="1:3" hidden="1" outlineLevel="1" x14ac:dyDescent="0.35">
      <c r="A40" s="1" t="s">
        <v>1028</v>
      </c>
      <c r="B40"/>
      <c r="C40" s="105"/>
    </row>
    <row r="41" spans="1:3" hidden="1" outlineLevel="1" x14ac:dyDescent="0.35">
      <c r="A41" s="1" t="s">
        <v>1029</v>
      </c>
      <c r="B41" s="116"/>
      <c r="C41" s="105"/>
    </row>
    <row r="42" spans="1:3" hidden="1" outlineLevel="1" x14ac:dyDescent="0.35">
      <c r="A42" s="1" t="s">
        <v>1030</v>
      </c>
      <c r="B42" s="116"/>
      <c r="C42" s="105"/>
    </row>
    <row r="43" spans="1:3" hidden="1" outlineLevel="1" x14ac:dyDescent="0.35">
      <c r="A43" s="1" t="s">
        <v>1031</v>
      </c>
      <c r="B43" s="116"/>
      <c r="C43" s="105"/>
    </row>
    <row r="44" spans="1:3" ht="18.5" collapsed="1" x14ac:dyDescent="0.35">
      <c r="A44" s="33"/>
      <c r="B44" s="33" t="s">
        <v>1013</v>
      </c>
      <c r="C44" s="70" t="s">
        <v>647</v>
      </c>
    </row>
    <row r="45" spans="1:3" x14ac:dyDescent="0.35">
      <c r="A45" s="1" t="s">
        <v>659</v>
      </c>
      <c r="B45" s="40" t="s">
        <v>649</v>
      </c>
      <c r="C45" s="22" t="s">
        <v>650</v>
      </c>
    </row>
    <row r="46" spans="1:3" x14ac:dyDescent="0.35">
      <c r="A46" s="1" t="s">
        <v>1015</v>
      </c>
      <c r="B46" s="40" t="s">
        <v>652</v>
      </c>
      <c r="C46" s="22" t="s">
        <v>653</v>
      </c>
    </row>
    <row r="47" spans="1:3" x14ac:dyDescent="0.35">
      <c r="A47" s="1" t="s">
        <v>1016</v>
      </c>
      <c r="B47" s="40" t="s">
        <v>655</v>
      </c>
      <c r="C47" s="22" t="s">
        <v>656</v>
      </c>
    </row>
    <row r="48" spans="1:3" hidden="1" outlineLevel="1" x14ac:dyDescent="0.35">
      <c r="A48" s="1" t="s">
        <v>661</v>
      </c>
      <c r="B48" s="117" t="s">
        <v>1120</v>
      </c>
      <c r="C48" s="105" t="s">
        <v>933</v>
      </c>
    </row>
    <row r="49" spans="1:3" hidden="1" outlineLevel="1" x14ac:dyDescent="0.35">
      <c r="A49" s="1" t="s">
        <v>662</v>
      </c>
      <c r="B49" s="107"/>
      <c r="C49" s="105"/>
    </row>
    <row r="50" spans="1:3" hidden="1" outlineLevel="1" x14ac:dyDescent="0.35">
      <c r="A50" s="1" t="s">
        <v>663</v>
      </c>
      <c r="B50" s="117"/>
      <c r="C50" s="105"/>
    </row>
    <row r="51" spans="1:3" ht="18.5" collapsed="1" x14ac:dyDescent="0.35">
      <c r="A51" s="33"/>
      <c r="B51" s="33" t="s">
        <v>1014</v>
      </c>
      <c r="C51" s="70" t="s">
        <v>962</v>
      </c>
    </row>
    <row r="52" spans="1:3" x14ac:dyDescent="0.35">
      <c r="A52" s="1" t="s">
        <v>1017</v>
      </c>
      <c r="B52" s="36" t="s">
        <v>660</v>
      </c>
      <c r="C52" s="199" t="s">
        <v>656</v>
      </c>
    </row>
    <row r="53" spans="1:3" x14ac:dyDescent="0.35">
      <c r="A53" s="1" t="s">
        <v>1018</v>
      </c>
      <c r="B53" s="107"/>
      <c r="C53" s="115"/>
    </row>
    <row r="54" spans="1:3" x14ac:dyDescent="0.35">
      <c r="A54" s="1" t="s">
        <v>1019</v>
      </c>
      <c r="B54" s="107"/>
      <c r="C54" s="115"/>
    </row>
    <row r="55" spans="1:3" x14ac:dyDescent="0.35">
      <c r="A55" s="1" t="s">
        <v>1020</v>
      </c>
      <c r="B55" s="107"/>
      <c r="C55" s="115"/>
    </row>
    <row r="56" spans="1:3" x14ac:dyDescent="0.35">
      <c r="A56" s="1" t="s">
        <v>1021</v>
      </c>
      <c r="B56" s="107"/>
      <c r="C56" s="115"/>
    </row>
    <row r="57" spans="1:3" x14ac:dyDescent="0.35">
      <c r="A57" s="1" t="s">
        <v>1022</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664</v>
      </c>
    </row>
    <row r="3" spans="1:1" ht="15" x14ac:dyDescent="0.35">
      <c r="A3" s="73"/>
    </row>
    <row r="4" spans="1:1" ht="34" x14ac:dyDescent="0.35">
      <c r="A4" s="74" t="s">
        <v>665</v>
      </c>
    </row>
    <row r="5" spans="1:1" ht="34" x14ac:dyDescent="0.35">
      <c r="A5" s="74" t="s">
        <v>666</v>
      </c>
    </row>
    <row r="6" spans="1:1" ht="34" x14ac:dyDescent="0.35">
      <c r="A6" s="74" t="s">
        <v>667</v>
      </c>
    </row>
    <row r="7" spans="1:1" ht="17" x14ac:dyDescent="0.35">
      <c r="A7" s="74"/>
    </row>
    <row r="8" spans="1:1" ht="18.5" x14ac:dyDescent="0.35">
      <c r="A8" s="75" t="s">
        <v>668</v>
      </c>
    </row>
    <row r="9" spans="1:1" ht="34" x14ac:dyDescent="0.4">
      <c r="A9" s="76" t="s">
        <v>828</v>
      </c>
    </row>
    <row r="10" spans="1:1" ht="68" x14ac:dyDescent="0.35">
      <c r="A10" s="77" t="s">
        <v>669</v>
      </c>
    </row>
    <row r="11" spans="1:1" ht="34" x14ac:dyDescent="0.35">
      <c r="A11" s="77" t="s">
        <v>670</v>
      </c>
    </row>
    <row r="12" spans="1:1" ht="17" x14ac:dyDescent="0.35">
      <c r="A12" s="77" t="s">
        <v>671</v>
      </c>
    </row>
    <row r="13" spans="1:1" ht="17" x14ac:dyDescent="0.35">
      <c r="A13" s="77" t="s">
        <v>672</v>
      </c>
    </row>
    <row r="14" spans="1:1" ht="34" x14ac:dyDescent="0.35">
      <c r="A14" s="77" t="s">
        <v>673</v>
      </c>
    </row>
    <row r="15" spans="1:1" ht="17" x14ac:dyDescent="0.35">
      <c r="A15" s="77"/>
    </row>
    <row r="16" spans="1:1" ht="18.5" x14ac:dyDescent="0.35">
      <c r="A16" s="75" t="s">
        <v>674</v>
      </c>
    </row>
    <row r="17" spans="1:1" ht="17" x14ac:dyDescent="0.35">
      <c r="A17" s="78" t="s">
        <v>675</v>
      </c>
    </row>
    <row r="18" spans="1:1" ht="34" x14ac:dyDescent="0.35">
      <c r="A18" s="79" t="s">
        <v>676</v>
      </c>
    </row>
    <row r="19" spans="1:1" ht="34" x14ac:dyDescent="0.35">
      <c r="A19" s="79" t="s">
        <v>677</v>
      </c>
    </row>
    <row r="20" spans="1:1" ht="51" x14ac:dyDescent="0.35">
      <c r="A20" s="79" t="s">
        <v>678</v>
      </c>
    </row>
    <row r="21" spans="1:1" ht="85" x14ac:dyDescent="0.35">
      <c r="A21" s="79" t="s">
        <v>679</v>
      </c>
    </row>
    <row r="22" spans="1:1" ht="51" x14ac:dyDescent="0.35">
      <c r="A22" s="79" t="s">
        <v>680</v>
      </c>
    </row>
    <row r="23" spans="1:1" ht="34" x14ac:dyDescent="0.35">
      <c r="A23" s="79" t="s">
        <v>681</v>
      </c>
    </row>
    <row r="24" spans="1:1" ht="17" x14ac:dyDescent="0.35">
      <c r="A24" s="79" t="s">
        <v>682</v>
      </c>
    </row>
    <row r="25" spans="1:1" ht="17" x14ac:dyDescent="0.35">
      <c r="A25" s="78" t="s">
        <v>683</v>
      </c>
    </row>
    <row r="26" spans="1:1" ht="51" x14ac:dyDescent="0.4">
      <c r="A26" s="80" t="s">
        <v>684</v>
      </c>
    </row>
    <row r="27" spans="1:1" ht="17" x14ac:dyDescent="0.4">
      <c r="A27" s="80" t="s">
        <v>685</v>
      </c>
    </row>
    <row r="28" spans="1:1" ht="17" x14ac:dyDescent="0.35">
      <c r="A28" s="78" t="s">
        <v>686</v>
      </c>
    </row>
    <row r="29" spans="1:1" ht="34" x14ac:dyDescent="0.35">
      <c r="A29" s="79" t="s">
        <v>687</v>
      </c>
    </row>
    <row r="30" spans="1:1" ht="34" x14ac:dyDescent="0.35">
      <c r="A30" s="79" t="s">
        <v>688</v>
      </c>
    </row>
    <row r="31" spans="1:1" ht="34" x14ac:dyDescent="0.35">
      <c r="A31" s="79" t="s">
        <v>689</v>
      </c>
    </row>
    <row r="32" spans="1:1" ht="34" x14ac:dyDescent="0.35">
      <c r="A32" s="79" t="s">
        <v>690</v>
      </c>
    </row>
    <row r="33" spans="1:1" ht="17" x14ac:dyDescent="0.35">
      <c r="A33" s="79"/>
    </row>
    <row r="34" spans="1:1" ht="18.5" x14ac:dyDescent="0.35">
      <c r="A34" s="75" t="s">
        <v>691</v>
      </c>
    </row>
    <row r="35" spans="1:1" ht="17" x14ac:dyDescent="0.35">
      <c r="A35" s="78" t="s">
        <v>692</v>
      </c>
    </row>
    <row r="36" spans="1:1" ht="34" x14ac:dyDescent="0.35">
      <c r="A36" s="79" t="s">
        <v>693</v>
      </c>
    </row>
    <row r="37" spans="1:1" ht="34" x14ac:dyDescent="0.35">
      <c r="A37" s="79" t="s">
        <v>694</v>
      </c>
    </row>
    <row r="38" spans="1:1" ht="34" x14ac:dyDescent="0.35">
      <c r="A38" s="79" t="s">
        <v>695</v>
      </c>
    </row>
    <row r="39" spans="1:1" ht="17" x14ac:dyDescent="0.35">
      <c r="A39" s="79" t="s">
        <v>696</v>
      </c>
    </row>
    <row r="40" spans="1:1" ht="17" x14ac:dyDescent="0.35">
      <c r="A40" s="79" t="s">
        <v>697</v>
      </c>
    </row>
    <row r="41" spans="1:1" ht="17" x14ac:dyDescent="0.35">
      <c r="A41" s="78" t="s">
        <v>698</v>
      </c>
    </row>
    <row r="42" spans="1:1" ht="17" x14ac:dyDescent="0.35">
      <c r="A42" s="79" t="s">
        <v>699</v>
      </c>
    </row>
    <row r="43" spans="1:1" ht="17" x14ac:dyDescent="0.4">
      <c r="A43" s="80" t="s">
        <v>700</v>
      </c>
    </row>
    <row r="44" spans="1:1" ht="17" x14ac:dyDescent="0.35">
      <c r="A44" s="78" t="s">
        <v>701</v>
      </c>
    </row>
    <row r="45" spans="1:1" ht="34" x14ac:dyDescent="0.4">
      <c r="A45" s="80" t="s">
        <v>702</v>
      </c>
    </row>
    <row r="46" spans="1:1" ht="34" x14ac:dyDescent="0.35">
      <c r="A46" s="79" t="s">
        <v>703</v>
      </c>
    </row>
    <row r="47" spans="1:1" ht="34" x14ac:dyDescent="0.35">
      <c r="A47" s="79" t="s">
        <v>704</v>
      </c>
    </row>
    <row r="48" spans="1:1" ht="17" x14ac:dyDescent="0.35">
      <c r="A48" s="79" t="s">
        <v>705</v>
      </c>
    </row>
    <row r="49" spans="1:1" ht="17" x14ac:dyDescent="0.4">
      <c r="A49" s="80" t="s">
        <v>706</v>
      </c>
    </row>
    <row r="50" spans="1:1" ht="17" x14ac:dyDescent="0.35">
      <c r="A50" s="78" t="s">
        <v>707</v>
      </c>
    </row>
    <row r="51" spans="1:1" ht="34" x14ac:dyDescent="0.4">
      <c r="A51" s="80" t="s">
        <v>708</v>
      </c>
    </row>
    <row r="52" spans="1:1" ht="17" x14ac:dyDescent="0.35">
      <c r="A52" s="79" t="s">
        <v>709</v>
      </c>
    </row>
    <row r="53" spans="1:1" ht="34" x14ac:dyDescent="0.4">
      <c r="A53" s="80" t="s">
        <v>710</v>
      </c>
    </row>
    <row r="54" spans="1:1" ht="17" x14ac:dyDescent="0.35">
      <c r="A54" s="78" t="s">
        <v>711</v>
      </c>
    </row>
    <row r="55" spans="1:1" ht="17" x14ac:dyDescent="0.4">
      <c r="A55" s="80" t="s">
        <v>712</v>
      </c>
    </row>
    <row r="56" spans="1:1" ht="34" x14ac:dyDescent="0.35">
      <c r="A56" s="79" t="s">
        <v>713</v>
      </c>
    </row>
    <row r="57" spans="1:1" ht="17" x14ac:dyDescent="0.35">
      <c r="A57" s="79" t="s">
        <v>714</v>
      </c>
    </row>
    <row r="58" spans="1:1" ht="17" x14ac:dyDescent="0.35">
      <c r="A58" s="79" t="s">
        <v>715</v>
      </c>
    </row>
    <row r="59" spans="1:1" ht="17" x14ac:dyDescent="0.35">
      <c r="A59" s="78" t="s">
        <v>716</v>
      </c>
    </row>
    <row r="60" spans="1:1" ht="17" x14ac:dyDescent="0.35">
      <c r="A60" s="79" t="s">
        <v>717</v>
      </c>
    </row>
    <row r="61" spans="1:1" ht="17" x14ac:dyDescent="0.35">
      <c r="A61" s="81"/>
    </row>
    <row r="62" spans="1:1" ht="18.5" x14ac:dyDescent="0.35">
      <c r="A62" s="75" t="s">
        <v>718</v>
      </c>
    </row>
    <row r="63" spans="1:1" ht="17" x14ac:dyDescent="0.35">
      <c r="A63" s="78" t="s">
        <v>719</v>
      </c>
    </row>
    <row r="64" spans="1:1" ht="34" x14ac:dyDescent="0.35">
      <c r="A64" s="79" t="s">
        <v>720</v>
      </c>
    </row>
    <row r="65" spans="1:1" ht="17" x14ac:dyDescent="0.35">
      <c r="A65" s="79" t="s">
        <v>721</v>
      </c>
    </row>
    <row r="66" spans="1:1" ht="34" x14ac:dyDescent="0.35">
      <c r="A66" s="77" t="s">
        <v>722</v>
      </c>
    </row>
    <row r="67" spans="1:1" ht="34" x14ac:dyDescent="0.35">
      <c r="A67" s="77" t="s">
        <v>723</v>
      </c>
    </row>
    <row r="68" spans="1:1" ht="34" x14ac:dyDescent="0.35">
      <c r="A68" s="77" t="s">
        <v>724</v>
      </c>
    </row>
    <row r="69" spans="1:1" ht="17" x14ac:dyDescent="0.35">
      <c r="A69" s="82" t="s">
        <v>725</v>
      </c>
    </row>
    <row r="70" spans="1:1" ht="51" x14ac:dyDescent="0.35">
      <c r="A70" s="77" t="s">
        <v>726</v>
      </c>
    </row>
    <row r="71" spans="1:1" ht="17" x14ac:dyDescent="0.35">
      <c r="A71" s="77" t="s">
        <v>727</v>
      </c>
    </row>
    <row r="72" spans="1:1" ht="17" x14ac:dyDescent="0.35">
      <c r="A72" s="82" t="s">
        <v>728</v>
      </c>
    </row>
    <row r="73" spans="1:1" ht="17" x14ac:dyDescent="0.35">
      <c r="A73" s="77" t="s">
        <v>729</v>
      </c>
    </row>
    <row r="74" spans="1:1" ht="17" x14ac:dyDescent="0.35">
      <c r="A74" s="82" t="s">
        <v>730</v>
      </c>
    </row>
    <row r="75" spans="1:1" ht="34" x14ac:dyDescent="0.35">
      <c r="A75" s="77" t="s">
        <v>731</v>
      </c>
    </row>
    <row r="76" spans="1:1" ht="17" x14ac:dyDescent="0.35">
      <c r="A76" s="77" t="s">
        <v>732</v>
      </c>
    </row>
    <row r="77" spans="1:1" ht="51" x14ac:dyDescent="0.35">
      <c r="A77" s="77" t="s">
        <v>733</v>
      </c>
    </row>
    <row r="78" spans="1:1" ht="17" x14ac:dyDescent="0.35">
      <c r="A78" s="82" t="s">
        <v>734</v>
      </c>
    </row>
    <row r="79" spans="1:1" ht="17" x14ac:dyDescent="0.4">
      <c r="A79" s="76" t="s">
        <v>735</v>
      </c>
    </row>
    <row r="80" spans="1:1" ht="17" x14ac:dyDescent="0.35">
      <c r="A80" s="82" t="s">
        <v>736</v>
      </c>
    </row>
    <row r="81" spans="1:1" ht="34" x14ac:dyDescent="0.35">
      <c r="A81" s="77" t="s">
        <v>737</v>
      </c>
    </row>
    <row r="82" spans="1:1" ht="34" x14ac:dyDescent="0.35">
      <c r="A82" s="77" t="s">
        <v>738</v>
      </c>
    </row>
    <row r="83" spans="1:1" ht="34" x14ac:dyDescent="0.35">
      <c r="A83" s="77" t="s">
        <v>739</v>
      </c>
    </row>
    <row r="84" spans="1:1" ht="34" x14ac:dyDescent="0.35">
      <c r="A84" s="77" t="s">
        <v>740</v>
      </c>
    </row>
    <row r="85" spans="1:1" ht="34" x14ac:dyDescent="0.35">
      <c r="A85" s="77" t="s">
        <v>741</v>
      </c>
    </row>
    <row r="86" spans="1:1" ht="17" x14ac:dyDescent="0.35">
      <c r="A86" s="82" t="s">
        <v>742</v>
      </c>
    </row>
    <row r="87" spans="1:1" ht="17" x14ac:dyDescent="0.35">
      <c r="A87" s="77" t="s">
        <v>743</v>
      </c>
    </row>
    <row r="88" spans="1:1" ht="34" x14ac:dyDescent="0.35">
      <c r="A88" s="77" t="s">
        <v>744</v>
      </c>
    </row>
    <row r="89" spans="1:1" ht="17" x14ac:dyDescent="0.35">
      <c r="A89" s="82" t="s">
        <v>745</v>
      </c>
    </row>
    <row r="90" spans="1:1" ht="34" x14ac:dyDescent="0.35">
      <c r="A90" s="77" t="s">
        <v>746</v>
      </c>
    </row>
    <row r="91" spans="1:1" ht="17" x14ac:dyDescent="0.35">
      <c r="A91" s="82" t="s">
        <v>747</v>
      </c>
    </row>
    <row r="92" spans="1:1" ht="17" x14ac:dyDescent="0.4">
      <c r="A92" s="76" t="s">
        <v>748</v>
      </c>
    </row>
    <row r="93" spans="1:1" ht="17" x14ac:dyDescent="0.35">
      <c r="A93" s="77" t="s">
        <v>749</v>
      </c>
    </row>
    <row r="94" spans="1:1" ht="17" x14ac:dyDescent="0.35">
      <c r="A94" s="77"/>
    </row>
    <row r="95" spans="1:1" ht="18.5" x14ac:dyDescent="0.35">
      <c r="A95" s="75" t="s">
        <v>750</v>
      </c>
    </row>
    <row r="96" spans="1:1" ht="34" x14ac:dyDescent="0.4">
      <c r="A96" s="76" t="s">
        <v>751</v>
      </c>
    </row>
    <row r="97" spans="1:1" ht="17" x14ac:dyDescent="0.4">
      <c r="A97" s="76" t="s">
        <v>752</v>
      </c>
    </row>
    <row r="98" spans="1:1" ht="17" x14ac:dyDescent="0.35">
      <c r="A98" s="82" t="s">
        <v>753</v>
      </c>
    </row>
    <row r="99" spans="1:1" ht="17" x14ac:dyDescent="0.35">
      <c r="A99" s="74" t="s">
        <v>754</v>
      </c>
    </row>
    <row r="100" spans="1:1" ht="17" x14ac:dyDescent="0.35">
      <c r="A100" s="77" t="s">
        <v>755</v>
      </c>
    </row>
    <row r="101" spans="1:1" ht="17" x14ac:dyDescent="0.35">
      <c r="A101" s="77" t="s">
        <v>756</v>
      </c>
    </row>
    <row r="102" spans="1:1" ht="17" x14ac:dyDescent="0.35">
      <c r="A102" s="77" t="s">
        <v>757</v>
      </c>
    </row>
    <row r="103" spans="1:1" ht="17" x14ac:dyDescent="0.35">
      <c r="A103" s="77" t="s">
        <v>758</v>
      </c>
    </row>
    <row r="104" spans="1:1" ht="34" x14ac:dyDescent="0.35">
      <c r="A104" s="77" t="s">
        <v>759</v>
      </c>
    </row>
    <row r="105" spans="1:1" ht="17" x14ac:dyDescent="0.35">
      <c r="A105" s="74" t="s">
        <v>760</v>
      </c>
    </row>
    <row r="106" spans="1:1" ht="17" x14ac:dyDescent="0.35">
      <c r="A106" s="77" t="s">
        <v>761</v>
      </c>
    </row>
    <row r="107" spans="1:1" ht="17" x14ac:dyDescent="0.35">
      <c r="A107" s="77" t="s">
        <v>762</v>
      </c>
    </row>
    <row r="108" spans="1:1" ht="17" x14ac:dyDescent="0.35">
      <c r="A108" s="77" t="s">
        <v>763</v>
      </c>
    </row>
    <row r="109" spans="1:1" ht="17" x14ac:dyDescent="0.35">
      <c r="A109" s="77" t="s">
        <v>764</v>
      </c>
    </row>
    <row r="110" spans="1:1" ht="17" x14ac:dyDescent="0.35">
      <c r="A110" s="77" t="s">
        <v>765</v>
      </c>
    </row>
    <row r="111" spans="1:1" ht="17" x14ac:dyDescent="0.35">
      <c r="A111" s="77" t="s">
        <v>766</v>
      </c>
    </row>
    <row r="112" spans="1:1" ht="17" x14ac:dyDescent="0.35">
      <c r="A112" s="82" t="s">
        <v>767</v>
      </c>
    </row>
    <row r="113" spans="1:1" ht="17" x14ac:dyDescent="0.35">
      <c r="A113" s="77" t="s">
        <v>768</v>
      </c>
    </row>
    <row r="114" spans="1:1" ht="17" x14ac:dyDescent="0.35">
      <c r="A114" s="74" t="s">
        <v>769</v>
      </c>
    </row>
    <row r="115" spans="1:1" ht="17" x14ac:dyDescent="0.35">
      <c r="A115" s="77" t="s">
        <v>770</v>
      </c>
    </row>
    <row r="116" spans="1:1" ht="17" x14ac:dyDescent="0.35">
      <c r="A116" s="77" t="s">
        <v>771</v>
      </c>
    </row>
    <row r="117" spans="1:1" ht="17" x14ac:dyDescent="0.35">
      <c r="A117" s="74" t="s">
        <v>772</v>
      </c>
    </row>
    <row r="118" spans="1:1" ht="17" x14ac:dyDescent="0.35">
      <c r="A118" s="77" t="s">
        <v>773</v>
      </c>
    </row>
    <row r="119" spans="1:1" ht="17" x14ac:dyDescent="0.35">
      <c r="A119" s="77" t="s">
        <v>774</v>
      </c>
    </row>
    <row r="120" spans="1:1" ht="17" x14ac:dyDescent="0.35">
      <c r="A120" s="77" t="s">
        <v>775</v>
      </c>
    </row>
    <row r="121" spans="1:1" ht="17" x14ac:dyDescent="0.35">
      <c r="A121" s="82" t="s">
        <v>776</v>
      </c>
    </row>
    <row r="122" spans="1:1" ht="17" x14ac:dyDescent="0.35">
      <c r="A122" s="74" t="s">
        <v>777</v>
      </c>
    </row>
    <row r="123" spans="1:1" ht="17" x14ac:dyDescent="0.35">
      <c r="A123" s="74" t="s">
        <v>778</v>
      </c>
    </row>
    <row r="124" spans="1:1" ht="17" x14ac:dyDescent="0.35">
      <c r="A124" s="77" t="s">
        <v>779</v>
      </c>
    </row>
    <row r="125" spans="1:1" ht="17" x14ac:dyDescent="0.35">
      <c r="A125" s="77" t="s">
        <v>780</v>
      </c>
    </row>
    <row r="126" spans="1:1" ht="17" x14ac:dyDescent="0.35">
      <c r="A126" s="77" t="s">
        <v>781</v>
      </c>
    </row>
    <row r="127" spans="1:1" ht="17" x14ac:dyDescent="0.35">
      <c r="A127" s="77" t="s">
        <v>782</v>
      </c>
    </row>
    <row r="128" spans="1:1" ht="17" x14ac:dyDescent="0.35">
      <c r="A128" s="77" t="s">
        <v>783</v>
      </c>
    </row>
    <row r="129" spans="1:1" ht="17" x14ac:dyDescent="0.35">
      <c r="A129" s="82" t="s">
        <v>784</v>
      </c>
    </row>
    <row r="130" spans="1:1" ht="34" x14ac:dyDescent="0.35">
      <c r="A130" s="77" t="s">
        <v>785</v>
      </c>
    </row>
    <row r="131" spans="1:1" ht="68" x14ac:dyDescent="0.35">
      <c r="A131" s="77" t="s">
        <v>786</v>
      </c>
    </row>
    <row r="132" spans="1:1" ht="34" x14ac:dyDescent="0.35">
      <c r="A132" s="77" t="s">
        <v>787</v>
      </c>
    </row>
    <row r="133" spans="1:1" ht="17" x14ac:dyDescent="0.35">
      <c r="A133" s="82" t="s">
        <v>788</v>
      </c>
    </row>
    <row r="134" spans="1:1" ht="34" x14ac:dyDescent="0.35">
      <c r="A134" s="74" t="s">
        <v>789</v>
      </c>
    </row>
    <row r="135" spans="1:1" ht="17" x14ac:dyDescent="0.35">
      <c r="A135" s="74"/>
    </row>
    <row r="136" spans="1:1" ht="18.5" x14ac:dyDescent="0.35">
      <c r="A136" s="75" t="s">
        <v>790</v>
      </c>
    </row>
    <row r="137" spans="1:1" ht="17" x14ac:dyDescent="0.35">
      <c r="A137" s="77" t="s">
        <v>791</v>
      </c>
    </row>
    <row r="138" spans="1:1" ht="34" x14ac:dyDescent="0.35">
      <c r="A138" s="79" t="s">
        <v>792</v>
      </c>
    </row>
    <row r="139" spans="1:1" ht="34" x14ac:dyDescent="0.35">
      <c r="A139" s="79" t="s">
        <v>793</v>
      </c>
    </row>
    <row r="140" spans="1:1" ht="17" x14ac:dyDescent="0.35">
      <c r="A140" s="78" t="s">
        <v>794</v>
      </c>
    </row>
    <row r="141" spans="1:1" ht="17" x14ac:dyDescent="0.35">
      <c r="A141" s="83" t="s">
        <v>795</v>
      </c>
    </row>
    <row r="142" spans="1:1" ht="34" x14ac:dyDescent="0.4">
      <c r="A142" s="80" t="s">
        <v>796</v>
      </c>
    </row>
    <row r="143" spans="1:1" ht="17" x14ac:dyDescent="0.35">
      <c r="A143" s="79" t="s">
        <v>797</v>
      </c>
    </row>
    <row r="144" spans="1:1" ht="17" x14ac:dyDescent="0.35">
      <c r="A144" s="79" t="s">
        <v>798</v>
      </c>
    </row>
    <row r="145" spans="1:1" ht="17" x14ac:dyDescent="0.35">
      <c r="A145" s="83" t="s">
        <v>799</v>
      </c>
    </row>
    <row r="146" spans="1:1" ht="17" x14ac:dyDescent="0.35">
      <c r="A146" s="78" t="s">
        <v>800</v>
      </c>
    </row>
    <row r="147" spans="1:1" ht="17" x14ac:dyDescent="0.35">
      <c r="A147" s="83" t="s">
        <v>801</v>
      </c>
    </row>
    <row r="148" spans="1:1" ht="17" x14ac:dyDescent="0.35">
      <c r="A148" s="79" t="s">
        <v>802</v>
      </c>
    </row>
    <row r="149" spans="1:1" ht="17" x14ac:dyDescent="0.35">
      <c r="A149" s="79" t="s">
        <v>803</v>
      </c>
    </row>
    <row r="150" spans="1:1" ht="17" x14ac:dyDescent="0.35">
      <c r="A150" s="79" t="s">
        <v>804</v>
      </c>
    </row>
    <row r="151" spans="1:1" ht="34" x14ac:dyDescent="0.35">
      <c r="A151" s="83" t="s">
        <v>805</v>
      </c>
    </row>
    <row r="152" spans="1:1" ht="17" x14ac:dyDescent="0.35">
      <c r="A152" s="78" t="s">
        <v>806</v>
      </c>
    </row>
    <row r="153" spans="1:1" ht="17" x14ac:dyDescent="0.35">
      <c r="A153" s="79" t="s">
        <v>807</v>
      </c>
    </row>
    <row r="154" spans="1:1" ht="17" x14ac:dyDescent="0.35">
      <c r="A154" s="79" t="s">
        <v>808</v>
      </c>
    </row>
    <row r="155" spans="1:1" ht="17" x14ac:dyDescent="0.35">
      <c r="A155" s="79" t="s">
        <v>809</v>
      </c>
    </row>
    <row r="156" spans="1:1" ht="17" x14ac:dyDescent="0.35">
      <c r="A156" s="79" t="s">
        <v>810</v>
      </c>
    </row>
    <row r="157" spans="1:1" ht="34" x14ac:dyDescent="0.35">
      <c r="A157" s="79" t="s">
        <v>811</v>
      </c>
    </row>
    <row r="158" spans="1:1" ht="34" x14ac:dyDescent="0.35">
      <c r="A158" s="79" t="s">
        <v>812</v>
      </c>
    </row>
    <row r="159" spans="1:1" ht="17" x14ac:dyDescent="0.35">
      <c r="A159" s="78" t="s">
        <v>813</v>
      </c>
    </row>
    <row r="160" spans="1:1" ht="34" x14ac:dyDescent="0.35">
      <c r="A160" s="79" t="s">
        <v>814</v>
      </c>
    </row>
    <row r="161" spans="1:1" ht="34" x14ac:dyDescent="0.35">
      <c r="A161" s="79" t="s">
        <v>815</v>
      </c>
    </row>
    <row r="162" spans="1:1" ht="17" x14ac:dyDescent="0.35">
      <c r="A162" s="79" t="s">
        <v>816</v>
      </c>
    </row>
    <row r="163" spans="1:1" ht="17" x14ac:dyDescent="0.35">
      <c r="A163" s="78" t="s">
        <v>817</v>
      </c>
    </row>
    <row r="164" spans="1:1" ht="34" x14ac:dyDescent="0.4">
      <c r="A164" s="80" t="s">
        <v>829</v>
      </c>
    </row>
    <row r="165" spans="1:1" ht="34" x14ac:dyDescent="0.35">
      <c r="A165" s="79" t="s">
        <v>818</v>
      </c>
    </row>
    <row r="166" spans="1:1" ht="17" x14ac:dyDescent="0.35">
      <c r="A166" s="78" t="s">
        <v>819</v>
      </c>
    </row>
    <row r="167" spans="1:1" ht="17" x14ac:dyDescent="0.35">
      <c r="A167" s="79" t="s">
        <v>820</v>
      </c>
    </row>
    <row r="168" spans="1:1" ht="17" x14ac:dyDescent="0.35">
      <c r="A168" s="78" t="s">
        <v>821</v>
      </c>
    </row>
    <row r="169" spans="1:1" ht="17" x14ac:dyDescent="0.4">
      <c r="A169" s="80" t="s">
        <v>822</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election activeCell="I34" sqref="I34"/>
    </sheetView>
  </sheetViews>
  <sheetFormatPr defaultColWidth="2.90625" defaultRowHeight="15.9" customHeight="1" outlineLevelRow="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05" bestFit="1" customWidth="1"/>
    <col min="9" max="9" width="23.6328125" style="205" customWidth="1"/>
    <col min="10" max="16384" width="2.90625" style="127"/>
  </cols>
  <sheetData>
    <row r="1" spans="1:9" ht="15" customHeight="1" x14ac:dyDescent="0.35">
      <c r="A1" s="205"/>
      <c r="B1" s="126"/>
      <c r="C1" s="126"/>
      <c r="D1" s="126"/>
      <c r="E1" s="126"/>
      <c r="F1" s="126"/>
      <c r="G1" s="126"/>
      <c r="H1" s="126"/>
      <c r="I1" s="126"/>
    </row>
    <row r="2" spans="1:9" ht="15" customHeight="1" x14ac:dyDescent="0.35">
      <c r="A2" s="205"/>
      <c r="B2" s="128"/>
      <c r="C2" s="128"/>
      <c r="D2" s="128"/>
      <c r="E2" s="128"/>
      <c r="F2" s="128"/>
      <c r="G2" s="128"/>
      <c r="H2" s="227" t="s">
        <v>1128</v>
      </c>
      <c r="I2" s="129">
        <v>45747</v>
      </c>
    </row>
    <row r="3" spans="1:9" ht="15" customHeight="1" x14ac:dyDescent="0.35">
      <c r="A3" s="205"/>
      <c r="B3" s="128"/>
      <c r="C3" s="128"/>
      <c r="D3" s="128"/>
      <c r="E3" s="128"/>
      <c r="F3" s="128"/>
      <c r="G3" s="128"/>
      <c r="H3" s="227" t="s">
        <v>1129</v>
      </c>
      <c r="I3" s="228" t="s">
        <v>1130</v>
      </c>
    </row>
    <row r="4" spans="1:9" ht="15" customHeight="1" x14ac:dyDescent="0.35">
      <c r="A4" s="205"/>
      <c r="H4" s="127"/>
      <c r="I4" s="127"/>
    </row>
    <row r="5" spans="1:9" ht="15" customHeight="1" x14ac:dyDescent="0.35">
      <c r="A5" s="205"/>
      <c r="B5" s="130" t="s">
        <v>1131</v>
      </c>
      <c r="C5" s="131"/>
      <c r="D5" s="211" t="s">
        <v>1132</v>
      </c>
      <c r="E5" s="211"/>
      <c r="F5" s="211"/>
      <c r="G5" s="211" t="s">
        <v>1133</v>
      </c>
      <c r="H5" s="211"/>
      <c r="I5" s="211"/>
    </row>
    <row r="6" spans="1:9" ht="15" customHeight="1" x14ac:dyDescent="0.35">
      <c r="A6" s="205"/>
      <c r="B6" s="127" t="s">
        <v>1190</v>
      </c>
      <c r="D6" s="212" t="s">
        <v>1191</v>
      </c>
      <c r="E6" s="212"/>
      <c r="F6" s="212"/>
      <c r="G6" s="212" t="s">
        <v>1192</v>
      </c>
      <c r="H6" s="212"/>
      <c r="I6" s="212"/>
    </row>
    <row r="7" spans="1:9" ht="15" customHeight="1" x14ac:dyDescent="0.35">
      <c r="A7" s="205"/>
      <c r="B7" s="127" t="s">
        <v>1127</v>
      </c>
      <c r="D7" s="212" t="s">
        <v>1193</v>
      </c>
      <c r="E7" s="212"/>
      <c r="F7" s="212"/>
      <c r="G7" s="212" t="s">
        <v>1194</v>
      </c>
      <c r="H7" s="212"/>
      <c r="I7" s="212"/>
    </row>
    <row r="8" spans="1:9" ht="15" customHeight="1" thickBot="1" x14ac:dyDescent="0.4">
      <c r="A8" s="205"/>
      <c r="B8" s="132" t="s">
        <v>410</v>
      </c>
      <c r="C8" s="132"/>
      <c r="D8" s="214" t="s">
        <v>1195</v>
      </c>
      <c r="E8" s="214"/>
      <c r="F8" s="214"/>
      <c r="G8" s="214" t="s">
        <v>1196</v>
      </c>
      <c r="H8" s="214"/>
      <c r="I8" s="214"/>
    </row>
    <row r="9" spans="1:9" ht="15" customHeight="1" x14ac:dyDescent="0.35">
      <c r="A9" s="205"/>
      <c r="I9" s="133"/>
    </row>
    <row r="10" spans="1:9" ht="15" customHeight="1" x14ac:dyDescent="0.35">
      <c r="A10" s="205"/>
      <c r="B10" s="131" t="s">
        <v>1197</v>
      </c>
      <c r="C10" s="204"/>
      <c r="D10" s="204" t="s">
        <v>1198</v>
      </c>
      <c r="E10" s="204" t="s">
        <v>1199</v>
      </c>
      <c r="F10" s="204" t="s">
        <v>1200</v>
      </c>
      <c r="G10" s="204" t="s">
        <v>1201</v>
      </c>
      <c r="H10" s="204" t="s">
        <v>1202</v>
      </c>
      <c r="I10" s="204" t="s">
        <v>1203</v>
      </c>
    </row>
    <row r="11" spans="1:9" ht="15" customHeight="1" thickBot="1" x14ac:dyDescent="0.4">
      <c r="A11" s="205"/>
      <c r="B11" s="134" t="s">
        <v>1204</v>
      </c>
      <c r="C11" s="135"/>
      <c r="D11" s="136"/>
      <c r="E11" s="136"/>
      <c r="F11" s="136"/>
      <c r="G11" s="136"/>
      <c r="H11" s="137">
        <v>3.5760273972602739</v>
      </c>
      <c r="I11" s="138">
        <v>600000000</v>
      </c>
    </row>
    <row r="12" spans="1:9" ht="15" customHeight="1" x14ac:dyDescent="0.35">
      <c r="A12" s="205"/>
      <c r="B12" s="139" t="s">
        <v>1205</v>
      </c>
      <c r="D12" s="140"/>
      <c r="E12" s="140"/>
      <c r="F12" s="140"/>
      <c r="G12" s="140"/>
      <c r="H12" s="141"/>
      <c r="I12" s="142">
        <v>600000000</v>
      </c>
    </row>
    <row r="13" spans="1:9" ht="15" customHeight="1" x14ac:dyDescent="0.35">
      <c r="A13" s="205"/>
      <c r="B13" s="143" t="s">
        <v>1206</v>
      </c>
      <c r="D13" s="144">
        <v>44721</v>
      </c>
      <c r="E13" s="205" t="s">
        <v>1207</v>
      </c>
      <c r="F13" s="144">
        <v>46913</v>
      </c>
      <c r="G13" s="144">
        <v>47278</v>
      </c>
      <c r="H13" s="145">
        <v>3.1945205479452055</v>
      </c>
      <c r="I13" s="146">
        <v>450000000</v>
      </c>
    </row>
    <row r="14" spans="1:9" ht="15" customHeight="1" thickBot="1" x14ac:dyDescent="0.4">
      <c r="A14" s="205"/>
      <c r="B14" s="143" t="s">
        <v>1208</v>
      </c>
      <c r="D14" s="144">
        <v>45278</v>
      </c>
      <c r="E14" s="205" t="s">
        <v>1207</v>
      </c>
      <c r="F14" s="144">
        <v>47470</v>
      </c>
      <c r="G14" s="144">
        <v>47835</v>
      </c>
      <c r="H14" s="145">
        <v>4.720547945205479</v>
      </c>
      <c r="I14" s="146">
        <v>150000000</v>
      </c>
    </row>
    <row r="15" spans="1:9" ht="15" customHeight="1" thickBot="1" x14ac:dyDescent="0.4">
      <c r="A15" s="205"/>
      <c r="B15" s="147" t="s">
        <v>1209</v>
      </c>
      <c r="C15" s="147"/>
      <c r="D15" s="147"/>
      <c r="E15" s="147"/>
      <c r="F15" s="147"/>
      <c r="G15" s="147"/>
      <c r="H15" s="147"/>
      <c r="I15" s="148" t="s">
        <v>1210</v>
      </c>
    </row>
    <row r="16" spans="1:9" ht="15" customHeight="1" x14ac:dyDescent="0.35">
      <c r="A16" s="205"/>
      <c r="H16" s="149"/>
      <c r="I16" s="149"/>
    </row>
    <row r="17" spans="1:9" ht="15" customHeight="1" thickBot="1" x14ac:dyDescent="0.4">
      <c r="A17" s="205"/>
      <c r="B17" s="131" t="s">
        <v>1211</v>
      </c>
      <c r="C17" s="204"/>
      <c r="D17" s="204"/>
      <c r="E17" s="204"/>
      <c r="F17" s="204"/>
      <c r="G17" s="204"/>
      <c r="H17" s="204" t="s">
        <v>1202</v>
      </c>
      <c r="I17" s="204" t="s">
        <v>1203</v>
      </c>
    </row>
    <row r="18" spans="1:9" ht="15" customHeight="1" thickBot="1" x14ac:dyDescent="0.4">
      <c r="A18" s="205"/>
      <c r="B18" s="151" t="s">
        <v>1212</v>
      </c>
      <c r="C18" s="151"/>
      <c r="D18" s="151"/>
      <c r="E18" s="151"/>
      <c r="F18" s="152"/>
      <c r="G18" s="152"/>
      <c r="H18" s="219">
        <v>10.508333333333333</v>
      </c>
      <c r="I18" s="219">
        <v>777559894.83000004</v>
      </c>
    </row>
    <row r="19" spans="1:9" ht="15" customHeight="1" x14ac:dyDescent="0.35">
      <c r="A19" s="205"/>
      <c r="B19" s="139" t="s">
        <v>1213</v>
      </c>
      <c r="C19" s="139"/>
      <c r="D19" s="139"/>
      <c r="E19" s="139"/>
      <c r="H19" s="141">
        <v>0.91657738950104617</v>
      </c>
      <c r="I19" s="142">
        <v>56411206.270000003</v>
      </c>
    </row>
    <row r="20" spans="1:9" ht="15" customHeight="1" x14ac:dyDescent="0.35">
      <c r="A20" s="205"/>
      <c r="B20" s="143" t="s">
        <v>1214</v>
      </c>
      <c r="C20" s="143"/>
      <c r="D20" s="143"/>
      <c r="E20" s="143"/>
      <c r="H20" s="145">
        <v>2.7397260273972603E-3</v>
      </c>
      <c r="I20" s="146">
        <v>44411206.270000003</v>
      </c>
    </row>
    <row r="21" spans="1:9" ht="15" customHeight="1" thickBot="1" x14ac:dyDescent="0.4">
      <c r="A21" s="205"/>
      <c r="B21" s="143" t="s">
        <v>1215</v>
      </c>
      <c r="C21" s="143"/>
      <c r="D21" s="143"/>
      <c r="E21" s="143"/>
      <c r="H21" s="145">
        <v>4.2986301369863016</v>
      </c>
      <c r="I21" s="146">
        <v>12000000</v>
      </c>
    </row>
    <row r="22" spans="1:9" ht="15" customHeight="1" thickBot="1" x14ac:dyDescent="0.4">
      <c r="A22" s="205"/>
      <c r="B22" s="151" t="s">
        <v>1216</v>
      </c>
      <c r="C22" s="151"/>
      <c r="D22" s="151"/>
      <c r="E22" s="151"/>
      <c r="F22" s="152"/>
      <c r="G22" s="152"/>
      <c r="H22" s="219">
        <v>0</v>
      </c>
      <c r="I22" s="219">
        <v>0</v>
      </c>
    </row>
    <row r="23" spans="1:9" ht="15" customHeight="1" thickBot="1" x14ac:dyDescent="0.4">
      <c r="A23" s="205"/>
      <c r="B23" s="151" t="s">
        <v>1217</v>
      </c>
      <c r="C23" s="151"/>
      <c r="D23" s="151"/>
      <c r="E23" s="151"/>
      <c r="F23" s="152"/>
      <c r="G23" s="152"/>
      <c r="H23" s="219">
        <v>9.8595308480609543</v>
      </c>
      <c r="I23" s="219">
        <v>833971101.10000002</v>
      </c>
    </row>
    <row r="24" spans="1:9" ht="15" customHeight="1" thickBot="1" x14ac:dyDescent="0.4">
      <c r="A24" s="205"/>
      <c r="B24" s="151" t="s">
        <v>1218</v>
      </c>
      <c r="C24" s="151"/>
      <c r="D24" s="151"/>
      <c r="E24" s="151"/>
      <c r="F24" s="152"/>
      <c r="G24" s="152"/>
      <c r="H24" s="152"/>
      <c r="I24" s="152">
        <v>0.38995183516666665</v>
      </c>
    </row>
    <row r="25" spans="1:9" ht="15" customHeight="1" thickBot="1" x14ac:dyDescent="0.4">
      <c r="A25" s="205"/>
      <c r="B25" s="151" t="s">
        <v>1219</v>
      </c>
      <c r="C25" s="151"/>
      <c r="D25" s="151"/>
      <c r="E25" s="151"/>
      <c r="F25" s="152"/>
      <c r="G25" s="152"/>
      <c r="H25" s="152"/>
      <c r="I25" s="152">
        <v>7.0000000000000007E-2</v>
      </c>
    </row>
    <row r="26" spans="1:9" ht="15" customHeight="1" thickBot="1" x14ac:dyDescent="0.4">
      <c r="A26" s="205"/>
      <c r="B26" s="151" t="s">
        <v>1220</v>
      </c>
      <c r="C26" s="151"/>
      <c r="D26" s="151"/>
      <c r="E26" s="151"/>
      <c r="F26" s="150"/>
      <c r="G26" s="150"/>
      <c r="H26" s="150"/>
      <c r="I26" s="220">
        <v>0.09</v>
      </c>
    </row>
    <row r="27" spans="1:9" ht="15" customHeight="1" thickBot="1" x14ac:dyDescent="0.3">
      <c r="A27" s="205"/>
      <c r="B27" s="161" t="s">
        <v>1221</v>
      </c>
      <c r="C27" s="161"/>
      <c r="D27" s="161"/>
      <c r="E27" s="161"/>
      <c r="F27" s="152"/>
      <c r="G27" s="152"/>
      <c r="H27" s="229"/>
      <c r="I27" s="152">
        <v>0.05</v>
      </c>
    </row>
    <row r="28" spans="1:9" ht="15" customHeight="1" x14ac:dyDescent="0.35">
      <c r="A28" s="205"/>
      <c r="H28" s="149"/>
      <c r="I28" s="149"/>
    </row>
    <row r="29" spans="1:9" ht="15" customHeight="1" x14ac:dyDescent="0.35">
      <c r="A29" s="205"/>
      <c r="B29" s="131" t="s">
        <v>1222</v>
      </c>
      <c r="C29" s="131"/>
      <c r="D29" s="131"/>
      <c r="E29" s="131"/>
      <c r="F29" s="131"/>
      <c r="G29" s="131"/>
      <c r="H29" s="155"/>
      <c r="I29" s="155"/>
    </row>
    <row r="30" spans="1:9" ht="15" customHeight="1" x14ac:dyDescent="0.35">
      <c r="A30" s="205"/>
      <c r="B30" s="156" t="s">
        <v>1223</v>
      </c>
      <c r="C30" s="143"/>
      <c r="D30" s="143"/>
      <c r="E30" s="143"/>
      <c r="H30" s="145"/>
      <c r="I30" s="157">
        <v>772013287.26619077</v>
      </c>
    </row>
    <row r="31" spans="1:9" ht="15" customHeight="1" x14ac:dyDescent="0.35">
      <c r="A31" s="205"/>
      <c r="B31" s="156" t="s">
        <v>1224</v>
      </c>
      <c r="C31" s="143"/>
      <c r="D31" s="143"/>
      <c r="E31" s="143"/>
      <c r="H31" s="145"/>
      <c r="I31" s="157">
        <v>627851977.80519187</v>
      </c>
    </row>
    <row r="32" spans="1:9" ht="15" customHeight="1" x14ac:dyDescent="0.35">
      <c r="A32" s="205"/>
      <c r="B32" s="156" t="s">
        <v>1225</v>
      </c>
      <c r="C32" s="143"/>
      <c r="D32" s="143"/>
      <c r="E32" s="143"/>
      <c r="H32" s="145"/>
      <c r="I32" s="157" t="s">
        <v>1226</v>
      </c>
    </row>
    <row r="33" spans="1:9" ht="15" customHeight="1" x14ac:dyDescent="0.35">
      <c r="A33" s="205"/>
      <c r="B33" s="156" t="s">
        <v>1227</v>
      </c>
      <c r="C33" s="143"/>
      <c r="D33" s="143"/>
      <c r="E33" s="143"/>
      <c r="H33" s="145"/>
      <c r="I33" s="157" t="s">
        <v>1226</v>
      </c>
    </row>
    <row r="34" spans="1:9" ht="15" customHeight="1" x14ac:dyDescent="0.35">
      <c r="A34" s="205"/>
      <c r="B34" s="156" t="s">
        <v>1228</v>
      </c>
      <c r="C34" s="143"/>
      <c r="D34" s="143"/>
      <c r="E34" s="143"/>
      <c r="H34" s="145"/>
      <c r="I34" s="157" t="s">
        <v>1226</v>
      </c>
    </row>
    <row r="35" spans="1:9" ht="15" customHeight="1" x14ac:dyDescent="0.35">
      <c r="A35" s="205"/>
      <c r="B35" s="127" t="s">
        <v>1229</v>
      </c>
      <c r="I35" s="154" t="s">
        <v>1226</v>
      </c>
    </row>
    <row r="36" spans="1:9" ht="15" customHeight="1" x14ac:dyDescent="0.35">
      <c r="A36" s="205"/>
      <c r="B36" s="127" t="s">
        <v>1230</v>
      </c>
      <c r="I36" s="154" t="s">
        <v>1226</v>
      </c>
    </row>
    <row r="37" spans="1:9" ht="15" customHeight="1" x14ac:dyDescent="0.35">
      <c r="A37" s="205"/>
      <c r="B37" s="156" t="s">
        <v>1231</v>
      </c>
      <c r="C37" s="156"/>
      <c r="D37" s="156"/>
      <c r="E37" s="156"/>
      <c r="F37" s="156"/>
      <c r="G37" s="156"/>
      <c r="H37" s="156"/>
      <c r="I37" s="146" t="s">
        <v>1226</v>
      </c>
    </row>
    <row r="38" spans="1:9" ht="15" customHeight="1" thickBot="1" x14ac:dyDescent="0.4">
      <c r="A38" s="205"/>
      <c r="B38" s="158" t="s">
        <v>1232</v>
      </c>
      <c r="C38" s="158"/>
      <c r="D38" s="158"/>
      <c r="E38" s="158"/>
      <c r="F38" s="158"/>
      <c r="G38" s="158"/>
      <c r="H38" s="158"/>
      <c r="I38" s="159" t="s">
        <v>1226</v>
      </c>
    </row>
    <row r="39" spans="1:9" ht="15" customHeight="1" x14ac:dyDescent="0.35">
      <c r="A39" s="205"/>
      <c r="B39" s="156"/>
      <c r="C39" s="156"/>
      <c r="D39" s="156"/>
      <c r="E39" s="156"/>
      <c r="F39" s="156"/>
      <c r="G39" s="156"/>
      <c r="H39" s="160"/>
      <c r="I39" s="160"/>
    </row>
    <row r="40" spans="1:9" ht="15" customHeight="1" x14ac:dyDescent="0.35">
      <c r="A40" s="205"/>
      <c r="B40" s="131" t="s">
        <v>1233</v>
      </c>
      <c r="C40" s="204"/>
      <c r="D40" s="204"/>
      <c r="E40" s="204"/>
      <c r="F40" s="204"/>
      <c r="G40" s="204"/>
      <c r="H40" s="204"/>
      <c r="I40" s="204"/>
    </row>
    <row r="41" spans="1:9" ht="15" customHeight="1" x14ac:dyDescent="0.35">
      <c r="A41" s="205"/>
      <c r="B41" s="150" t="s">
        <v>1234</v>
      </c>
      <c r="C41" s="153"/>
      <c r="D41" s="153"/>
      <c r="E41" s="153"/>
      <c r="F41" s="153"/>
      <c r="G41" s="153"/>
      <c r="H41" s="160"/>
      <c r="I41" s="145"/>
    </row>
    <row r="42" spans="1:9" ht="15" customHeight="1" x14ac:dyDescent="0.35">
      <c r="A42" s="205"/>
      <c r="B42" s="143" t="s">
        <v>1235</v>
      </c>
      <c r="C42" s="153"/>
      <c r="D42" s="153"/>
      <c r="E42" s="153"/>
      <c r="F42" s="153"/>
      <c r="G42" s="153"/>
      <c r="H42" s="160"/>
      <c r="I42" s="145" t="s">
        <v>1173</v>
      </c>
    </row>
    <row r="43" spans="1:9" ht="15" customHeight="1" x14ac:dyDescent="0.35">
      <c r="A43" s="205"/>
      <c r="B43" s="143" t="s">
        <v>1236</v>
      </c>
      <c r="C43" s="153"/>
      <c r="D43" s="153"/>
      <c r="E43" s="153"/>
      <c r="F43" s="153"/>
      <c r="G43" s="153"/>
      <c r="H43" s="160"/>
      <c r="I43" s="145" t="s">
        <v>1173</v>
      </c>
    </row>
    <row r="44" spans="1:9" ht="15" customHeight="1" x14ac:dyDescent="0.35">
      <c r="A44" s="205"/>
      <c r="B44" s="143" t="s">
        <v>1237</v>
      </c>
      <c r="C44" s="153"/>
      <c r="D44" s="153"/>
      <c r="E44" s="153"/>
      <c r="F44" s="153"/>
      <c r="G44" s="153"/>
      <c r="H44" s="160"/>
      <c r="I44" s="145" t="s">
        <v>1173</v>
      </c>
    </row>
    <row r="45" spans="1:9" ht="15" customHeight="1" thickBot="1" x14ac:dyDescent="0.3">
      <c r="A45" s="205"/>
      <c r="B45" s="161" t="s">
        <v>1238</v>
      </c>
      <c r="C45" s="161"/>
      <c r="D45" s="161"/>
      <c r="E45" s="161"/>
      <c r="F45" s="221"/>
      <c r="G45" s="221"/>
      <c r="H45" s="230"/>
      <c r="I45" s="159" t="s">
        <v>1192</v>
      </c>
    </row>
    <row r="46" spans="1:9" ht="15" customHeight="1" x14ac:dyDescent="0.35">
      <c r="A46" s="205"/>
      <c r="H46" s="149"/>
      <c r="I46" s="149"/>
    </row>
    <row r="47" spans="1:9" ht="15" customHeight="1" x14ac:dyDescent="0.35">
      <c r="A47" s="205"/>
      <c r="B47" s="131" t="s">
        <v>1239</v>
      </c>
      <c r="C47" s="204"/>
      <c r="D47" s="204"/>
      <c r="E47" s="204"/>
      <c r="F47" s="204"/>
      <c r="G47" s="204"/>
      <c r="H47" s="204"/>
      <c r="I47" s="204"/>
    </row>
    <row r="48" spans="1:9" ht="15" customHeight="1" x14ac:dyDescent="0.35">
      <c r="A48" s="205"/>
      <c r="B48" s="139" t="s">
        <v>1240</v>
      </c>
      <c r="C48" s="139"/>
      <c r="D48" s="139"/>
      <c r="E48" s="139"/>
    </row>
    <row r="49" spans="1:9" ht="15" customHeight="1" x14ac:dyDescent="0.35">
      <c r="A49" s="205"/>
      <c r="B49" s="127" t="s">
        <v>1241</v>
      </c>
      <c r="G49" s="162"/>
      <c r="H49" s="162"/>
      <c r="I49" s="162">
        <v>484</v>
      </c>
    </row>
    <row r="50" spans="1:9" ht="15" customHeight="1" x14ac:dyDescent="0.35">
      <c r="A50" s="205"/>
      <c r="B50" s="127" t="s">
        <v>1242</v>
      </c>
      <c r="G50" s="163"/>
      <c r="I50" s="163">
        <v>1424305545.6700001</v>
      </c>
    </row>
    <row r="51" spans="1:9" ht="15" customHeight="1" x14ac:dyDescent="0.35">
      <c r="A51" s="205"/>
      <c r="B51" s="127" t="s">
        <v>1243</v>
      </c>
      <c r="G51" s="163"/>
      <c r="I51" s="163">
        <v>777559894.83000004</v>
      </c>
    </row>
    <row r="52" spans="1:9" ht="15" customHeight="1" x14ac:dyDescent="0.35">
      <c r="A52" s="205"/>
      <c r="B52" s="127" t="s">
        <v>1244</v>
      </c>
      <c r="G52" s="163"/>
      <c r="I52" s="163">
        <v>2942780.05</v>
      </c>
    </row>
    <row r="53" spans="1:9" ht="15" customHeight="1" x14ac:dyDescent="0.35">
      <c r="A53" s="205"/>
      <c r="B53" s="127" t="s">
        <v>1245</v>
      </c>
      <c r="G53" s="163"/>
      <c r="I53" s="163">
        <v>1606528.71</v>
      </c>
    </row>
    <row r="54" spans="1:9" ht="15" customHeight="1" x14ac:dyDescent="0.35">
      <c r="A54" s="205"/>
      <c r="B54" s="127" t="s">
        <v>1246</v>
      </c>
      <c r="G54" s="164"/>
      <c r="H54" s="127"/>
      <c r="I54" s="163">
        <v>253841954.30000001</v>
      </c>
    </row>
    <row r="55" spans="1:9" ht="15" customHeight="1" x14ac:dyDescent="0.35">
      <c r="A55" s="205"/>
      <c r="B55" s="127" t="s">
        <v>1247</v>
      </c>
      <c r="G55" s="165"/>
      <c r="I55" s="164">
        <v>0.32645967981090146</v>
      </c>
    </row>
    <row r="56" spans="1:9" ht="15" customHeight="1" x14ac:dyDescent="0.35">
      <c r="A56" s="205"/>
      <c r="B56" s="127" t="s">
        <v>1248</v>
      </c>
      <c r="G56" s="164"/>
      <c r="H56" s="127"/>
      <c r="I56" s="163">
        <v>349234564.69999999</v>
      </c>
    </row>
    <row r="57" spans="1:9" ht="15" customHeight="1" x14ac:dyDescent="0.35">
      <c r="A57" s="205"/>
      <c r="B57" s="127" t="s">
        <v>1249</v>
      </c>
      <c r="G57" s="165"/>
      <c r="H57" s="165"/>
      <c r="I57" s="164">
        <v>0.44914168930530302</v>
      </c>
    </row>
    <row r="58" spans="1:9" ht="15" customHeight="1" x14ac:dyDescent="0.35">
      <c r="A58" s="205"/>
      <c r="B58" s="127" t="s">
        <v>1250</v>
      </c>
      <c r="G58" s="163"/>
      <c r="H58" s="163"/>
      <c r="I58" s="162">
        <v>83.28</v>
      </c>
    </row>
    <row r="59" spans="1:9" ht="15" customHeight="1" x14ac:dyDescent="0.35">
      <c r="A59" s="205"/>
      <c r="B59" s="127" t="s">
        <v>1251</v>
      </c>
      <c r="G59" s="163"/>
      <c r="H59" s="163"/>
      <c r="I59" s="162">
        <v>126.1</v>
      </c>
    </row>
    <row r="60" spans="1:9" ht="15" customHeight="1" x14ac:dyDescent="0.35">
      <c r="A60" s="205"/>
      <c r="B60" s="127" t="s">
        <v>1252</v>
      </c>
      <c r="G60" s="165"/>
      <c r="H60" s="165"/>
      <c r="I60" s="165">
        <v>3.5099999999999999E-2</v>
      </c>
    </row>
    <row r="61" spans="1:9" ht="15" customHeight="1" x14ac:dyDescent="0.35">
      <c r="A61" s="205"/>
      <c r="B61" s="127" t="s">
        <v>1253</v>
      </c>
      <c r="G61" s="165"/>
      <c r="H61" s="165"/>
      <c r="I61" s="165">
        <v>1.0240000000000001E-2</v>
      </c>
    </row>
    <row r="62" spans="1:9" ht="15" customHeight="1" thickBot="1" x14ac:dyDescent="0.4">
      <c r="A62" s="205"/>
      <c r="B62" s="127" t="s">
        <v>1254</v>
      </c>
      <c r="G62" s="166"/>
      <c r="H62" s="165"/>
      <c r="I62" s="166">
        <v>54190</v>
      </c>
    </row>
    <row r="63" spans="1:9" ht="15" customHeight="1" x14ac:dyDescent="0.35">
      <c r="A63" s="205"/>
      <c r="B63" s="167" t="s">
        <v>1255</v>
      </c>
      <c r="C63" s="167"/>
      <c r="D63" s="167"/>
      <c r="E63" s="167"/>
      <c r="F63" s="169" t="s">
        <v>426</v>
      </c>
      <c r="G63" s="169" t="s">
        <v>1256</v>
      </c>
      <c r="H63" s="169" t="s">
        <v>1257</v>
      </c>
      <c r="I63" s="169" t="s">
        <v>1258</v>
      </c>
    </row>
    <row r="64" spans="1:9" ht="15" customHeight="1" x14ac:dyDescent="0.35">
      <c r="A64" s="205"/>
      <c r="B64" s="127" t="s">
        <v>1259</v>
      </c>
      <c r="F64" s="175">
        <v>32</v>
      </c>
      <c r="G64" s="154">
        <v>6.6115702479338845E-2</v>
      </c>
      <c r="H64" s="176">
        <v>125177448.73999999</v>
      </c>
      <c r="I64" s="154">
        <v>0.16098753237185395</v>
      </c>
    </row>
    <row r="65" spans="1:9" ht="15" customHeight="1" thickBot="1" x14ac:dyDescent="0.4">
      <c r="A65" s="205"/>
      <c r="B65" s="132" t="s">
        <v>1207</v>
      </c>
      <c r="C65" s="132"/>
      <c r="D65" s="132"/>
      <c r="E65" s="132"/>
      <c r="F65" s="222">
        <v>452</v>
      </c>
      <c r="G65" s="154">
        <v>0.93388429752066116</v>
      </c>
      <c r="H65" s="223">
        <v>652382446.09000003</v>
      </c>
      <c r="I65" s="154">
        <v>0.83901246762814596</v>
      </c>
    </row>
    <row r="66" spans="1:9" ht="15" customHeight="1" x14ac:dyDescent="0.35">
      <c r="A66" s="205"/>
      <c r="B66" s="167" t="s">
        <v>1260</v>
      </c>
      <c r="C66" s="224"/>
      <c r="D66" s="224"/>
      <c r="E66" s="170"/>
      <c r="F66" s="177" t="s">
        <v>426</v>
      </c>
      <c r="G66" s="169" t="s">
        <v>1256</v>
      </c>
      <c r="H66" s="169" t="s">
        <v>1257</v>
      </c>
      <c r="I66" s="169" t="s">
        <v>1258</v>
      </c>
    </row>
    <row r="67" spans="1:9" ht="15" customHeight="1" x14ac:dyDescent="0.35">
      <c r="A67" s="205"/>
      <c r="B67" s="127" t="s">
        <v>1261</v>
      </c>
      <c r="C67" s="170"/>
      <c r="D67" s="170"/>
      <c r="E67" s="170"/>
      <c r="F67" s="171">
        <v>209</v>
      </c>
      <c r="G67" s="160">
        <v>0.43181818181818182</v>
      </c>
      <c r="H67" s="176">
        <v>141159602.36000001</v>
      </c>
      <c r="I67" s="160">
        <v>0.18154177356441731</v>
      </c>
    </row>
    <row r="68" spans="1:9" ht="15" customHeight="1" x14ac:dyDescent="0.35">
      <c r="A68" s="205"/>
      <c r="B68" s="127" t="s">
        <v>1262</v>
      </c>
      <c r="C68" s="170"/>
      <c r="D68" s="170"/>
      <c r="E68" s="170"/>
      <c r="F68" s="171">
        <v>3</v>
      </c>
      <c r="G68" s="160">
        <v>6.1983471074380167E-3</v>
      </c>
      <c r="H68" s="176">
        <v>62500000</v>
      </c>
      <c r="I68" s="160">
        <v>8.0379660030774278E-2</v>
      </c>
    </row>
    <row r="69" spans="1:9" ht="15" customHeight="1" x14ac:dyDescent="0.35">
      <c r="A69" s="205"/>
      <c r="B69" s="127" t="s">
        <v>1263</v>
      </c>
      <c r="C69" s="170"/>
      <c r="D69" s="170"/>
      <c r="E69" s="170"/>
      <c r="F69" s="171">
        <v>0</v>
      </c>
      <c r="G69" s="160">
        <v>0</v>
      </c>
      <c r="H69" s="176">
        <v>0</v>
      </c>
      <c r="I69" s="160">
        <v>0</v>
      </c>
    </row>
    <row r="70" spans="1:9" ht="15" customHeight="1" x14ac:dyDescent="0.35">
      <c r="A70" s="205"/>
      <c r="B70" s="127" t="s">
        <v>1264</v>
      </c>
      <c r="C70" s="170"/>
      <c r="D70" s="170"/>
      <c r="E70" s="170"/>
      <c r="F70" s="171">
        <v>0</v>
      </c>
      <c r="G70" s="160">
        <v>0</v>
      </c>
      <c r="H70" s="176">
        <v>0</v>
      </c>
      <c r="I70" s="160">
        <v>0</v>
      </c>
    </row>
    <row r="71" spans="1:9" ht="15" customHeight="1" x14ac:dyDescent="0.35">
      <c r="A71" s="205"/>
      <c r="B71" s="127" t="s">
        <v>1265</v>
      </c>
      <c r="C71" s="170"/>
      <c r="D71" s="170"/>
      <c r="E71" s="170"/>
      <c r="F71" s="171">
        <v>0</v>
      </c>
      <c r="G71" s="160">
        <v>0</v>
      </c>
      <c r="H71" s="176">
        <v>0</v>
      </c>
      <c r="I71" s="160">
        <v>0</v>
      </c>
    </row>
    <row r="72" spans="1:9" ht="15" customHeight="1" thickBot="1" x14ac:dyDescent="0.4">
      <c r="A72" s="205"/>
      <c r="B72" s="135" t="s">
        <v>81</v>
      </c>
      <c r="C72" s="172"/>
      <c r="D72" s="172"/>
      <c r="E72" s="172"/>
      <c r="F72" s="173">
        <v>272</v>
      </c>
      <c r="G72" s="174">
        <v>0.56198347107438018</v>
      </c>
      <c r="H72" s="184">
        <v>573900292.47000003</v>
      </c>
      <c r="I72" s="174">
        <v>0.7380785664048084</v>
      </c>
    </row>
    <row r="73" spans="1:9" ht="15" customHeight="1" thickBot="1" x14ac:dyDescent="0.4">
      <c r="A73" s="205"/>
      <c r="B73" s="131" t="s">
        <v>1266</v>
      </c>
      <c r="C73" s="204"/>
      <c r="D73" s="204"/>
      <c r="E73" s="204"/>
      <c r="F73" s="204"/>
      <c r="G73" s="204"/>
      <c r="H73" s="204"/>
      <c r="I73" s="204"/>
    </row>
    <row r="74" spans="1:9" ht="15" customHeight="1" x14ac:dyDescent="0.35">
      <c r="A74" s="205"/>
      <c r="B74" s="167" t="s">
        <v>1267</v>
      </c>
      <c r="C74" s="167"/>
      <c r="D74" s="167"/>
      <c r="E74" s="167"/>
      <c r="F74" s="169" t="s">
        <v>426</v>
      </c>
      <c r="G74" s="169" t="s">
        <v>1256</v>
      </c>
      <c r="H74" s="169" t="s">
        <v>1257</v>
      </c>
      <c r="I74" s="169" t="s">
        <v>1258</v>
      </c>
    </row>
    <row r="75" spans="1:9" ht="15" customHeight="1" x14ac:dyDescent="0.35">
      <c r="A75" s="205"/>
      <c r="B75" s="127" t="s">
        <v>1268</v>
      </c>
      <c r="F75" s="175">
        <v>0</v>
      </c>
      <c r="G75" s="154">
        <v>0</v>
      </c>
      <c r="H75" s="176">
        <v>0</v>
      </c>
      <c r="I75" s="154">
        <v>0</v>
      </c>
    </row>
    <row r="76" spans="1:9" ht="15" customHeight="1" x14ac:dyDescent="0.35">
      <c r="A76" s="205"/>
      <c r="B76" s="127" t="s">
        <v>1269</v>
      </c>
      <c r="F76" s="175">
        <v>2</v>
      </c>
      <c r="G76" s="154">
        <v>4.1322314049586778E-3</v>
      </c>
      <c r="H76" s="176">
        <v>2532013.2599999998</v>
      </c>
      <c r="I76" s="154">
        <v>3.2563578405153991E-3</v>
      </c>
    </row>
    <row r="77" spans="1:9" ht="15" customHeight="1" x14ac:dyDescent="0.35">
      <c r="A77" s="205"/>
      <c r="B77" s="127" t="s">
        <v>1270</v>
      </c>
      <c r="F77" s="175">
        <v>2</v>
      </c>
      <c r="G77" s="154">
        <v>4.1322314049586778E-3</v>
      </c>
      <c r="H77" s="176">
        <v>17885635.420000002</v>
      </c>
      <c r="I77" s="154">
        <v>2.3002260711903595E-2</v>
      </c>
    </row>
    <row r="78" spans="1:9" ht="15" customHeight="1" x14ac:dyDescent="0.35">
      <c r="A78" s="205"/>
      <c r="B78" s="127" t="s">
        <v>1271</v>
      </c>
      <c r="F78" s="175">
        <v>0</v>
      </c>
      <c r="G78" s="154">
        <v>0</v>
      </c>
      <c r="H78" s="176">
        <v>0</v>
      </c>
      <c r="I78" s="154">
        <v>0</v>
      </c>
    </row>
    <row r="79" spans="1:9" ht="15" customHeight="1" x14ac:dyDescent="0.35">
      <c r="A79" s="205"/>
      <c r="B79" s="127" t="s">
        <v>1272</v>
      </c>
      <c r="F79" s="175">
        <v>7</v>
      </c>
      <c r="G79" s="154">
        <v>1.4462809917355372E-2</v>
      </c>
      <c r="H79" s="176">
        <v>5577435.8700000001</v>
      </c>
      <c r="I79" s="154">
        <v>7.1729983851847321E-3</v>
      </c>
    </row>
    <row r="80" spans="1:9" ht="15" customHeight="1" x14ac:dyDescent="0.35">
      <c r="A80" s="205"/>
      <c r="B80" s="127" t="s">
        <v>1273</v>
      </c>
      <c r="F80" s="175">
        <v>8</v>
      </c>
      <c r="G80" s="154">
        <v>1.6528925619834711E-2</v>
      </c>
      <c r="H80" s="176">
        <v>9919688.9800000004</v>
      </c>
      <c r="I80" s="154">
        <v>1.2757459645174688E-2</v>
      </c>
    </row>
    <row r="81" spans="1:9" ht="15" customHeight="1" x14ac:dyDescent="0.35">
      <c r="A81" s="205"/>
      <c r="B81" s="127" t="s">
        <v>1274</v>
      </c>
      <c r="F81" s="175">
        <v>29</v>
      </c>
      <c r="G81" s="154">
        <v>5.9917355371900828E-2</v>
      </c>
      <c r="H81" s="176">
        <v>120236174.95999999</v>
      </c>
      <c r="I81" s="154">
        <v>0.15463268586696791</v>
      </c>
    </row>
    <row r="82" spans="1:9" ht="15" customHeight="1" x14ac:dyDescent="0.35">
      <c r="A82" s="205"/>
      <c r="B82" s="127" t="s">
        <v>1275</v>
      </c>
      <c r="F82" s="175">
        <v>29</v>
      </c>
      <c r="G82" s="154">
        <v>5.9917355371900828E-2</v>
      </c>
      <c r="H82" s="176">
        <v>92444535.849999994</v>
      </c>
      <c r="I82" s="154">
        <v>0.11889056581321159</v>
      </c>
    </row>
    <row r="83" spans="1:9" ht="15" customHeight="1" x14ac:dyDescent="0.35">
      <c r="A83" s="205"/>
      <c r="B83" s="127" t="s">
        <v>1276</v>
      </c>
      <c r="F83" s="175">
        <v>43</v>
      </c>
      <c r="G83" s="154">
        <v>8.8842975206611566E-2</v>
      </c>
      <c r="H83" s="176">
        <v>83868904.430000007</v>
      </c>
      <c r="I83" s="154">
        <v>0.10786166440379039</v>
      </c>
    </row>
    <row r="84" spans="1:9" ht="15" customHeight="1" thickBot="1" x14ac:dyDescent="0.4">
      <c r="A84" s="205"/>
      <c r="B84" s="135" t="s">
        <v>1277</v>
      </c>
      <c r="C84" s="135"/>
      <c r="D84" s="135"/>
      <c r="E84" s="135"/>
      <c r="F84" s="183">
        <v>364</v>
      </c>
      <c r="G84" s="174">
        <v>0.75206611570247939</v>
      </c>
      <c r="H84" s="184">
        <v>445095506.06</v>
      </c>
      <c r="I84" s="174">
        <v>0.57242600733325166</v>
      </c>
    </row>
    <row r="85" spans="1:9" ht="15" customHeight="1" x14ac:dyDescent="0.35">
      <c r="A85" s="205"/>
      <c r="B85" s="139" t="s">
        <v>1278</v>
      </c>
      <c r="C85" s="139"/>
      <c r="D85" s="139"/>
      <c r="E85" s="139"/>
      <c r="F85" s="177" t="s">
        <v>426</v>
      </c>
      <c r="G85" s="177" t="s">
        <v>1256</v>
      </c>
      <c r="H85" s="177" t="s">
        <v>1257</v>
      </c>
      <c r="I85" s="177" t="s">
        <v>1258</v>
      </c>
    </row>
    <row r="86" spans="1:9" ht="15" customHeight="1" x14ac:dyDescent="0.35">
      <c r="A86" s="205"/>
      <c r="B86" s="127" t="s">
        <v>1268</v>
      </c>
      <c r="F86" s="175">
        <v>10</v>
      </c>
      <c r="G86" s="154">
        <v>2.0661157024793389E-2</v>
      </c>
      <c r="H86" s="176">
        <v>6213937.1799999997</v>
      </c>
      <c r="I86" s="154">
        <v>7.9915865276958108E-3</v>
      </c>
    </row>
    <row r="87" spans="1:9" ht="15" customHeight="1" x14ac:dyDescent="0.35">
      <c r="A87" s="205"/>
      <c r="B87" s="127" t="s">
        <v>1269</v>
      </c>
      <c r="F87" s="175">
        <v>12</v>
      </c>
      <c r="G87" s="154">
        <v>2.4793388429752067E-2</v>
      </c>
      <c r="H87" s="176">
        <v>517896.41</v>
      </c>
      <c r="I87" s="154">
        <v>6.6605339787133571E-4</v>
      </c>
    </row>
    <row r="88" spans="1:9" ht="15" customHeight="1" x14ac:dyDescent="0.35">
      <c r="A88" s="205"/>
      <c r="B88" s="127" t="s">
        <v>1279</v>
      </c>
      <c r="F88" s="175">
        <v>26</v>
      </c>
      <c r="G88" s="154">
        <v>5.3719008264462811E-2</v>
      </c>
      <c r="H88" s="176">
        <v>8615999.5800000001</v>
      </c>
      <c r="I88" s="154">
        <v>1.1080817873051103E-2</v>
      </c>
    </row>
    <row r="89" spans="1:9" ht="15" customHeight="1" x14ac:dyDescent="0.35">
      <c r="A89" s="205"/>
      <c r="B89" s="127" t="s">
        <v>1272</v>
      </c>
      <c r="F89" s="175">
        <v>24</v>
      </c>
      <c r="G89" s="154">
        <v>4.9586776859504134E-2</v>
      </c>
      <c r="H89" s="176">
        <v>4968547.0199999996</v>
      </c>
      <c r="I89" s="154">
        <v>6.389921925032265E-3</v>
      </c>
    </row>
    <row r="90" spans="1:9" ht="15" customHeight="1" x14ac:dyDescent="0.35">
      <c r="A90" s="205"/>
      <c r="B90" s="127" t="s">
        <v>1273</v>
      </c>
      <c r="F90" s="175">
        <v>24</v>
      </c>
      <c r="G90" s="154">
        <v>4.9586776859504134E-2</v>
      </c>
      <c r="H90" s="176">
        <v>3111283.1</v>
      </c>
      <c r="I90" s="154">
        <v>4.0013420453998954E-3</v>
      </c>
    </row>
    <row r="91" spans="1:9" ht="15" customHeight="1" x14ac:dyDescent="0.35">
      <c r="A91" s="205"/>
      <c r="B91" s="127" t="s">
        <v>1274</v>
      </c>
      <c r="F91" s="175">
        <v>58</v>
      </c>
      <c r="G91" s="154">
        <v>0.11983471074380166</v>
      </c>
      <c r="H91" s="176">
        <v>29498270.739999998</v>
      </c>
      <c r="I91" s="154">
        <v>3.7936975577230976E-2</v>
      </c>
    </row>
    <row r="92" spans="1:9" ht="15" customHeight="1" x14ac:dyDescent="0.35">
      <c r="A92" s="205"/>
      <c r="B92" s="127" t="s">
        <v>1275</v>
      </c>
      <c r="F92" s="175">
        <v>31</v>
      </c>
      <c r="G92" s="154">
        <v>6.4049586776859499E-2</v>
      </c>
      <c r="H92" s="176">
        <v>41872277.049999997</v>
      </c>
      <c r="I92" s="154">
        <v>5.3850870303894266E-2</v>
      </c>
    </row>
    <row r="93" spans="1:9" ht="15" customHeight="1" x14ac:dyDescent="0.35">
      <c r="A93" s="205"/>
      <c r="B93" s="127" t="s">
        <v>1276</v>
      </c>
      <c r="F93" s="175">
        <v>38</v>
      </c>
      <c r="G93" s="154">
        <v>7.8512396694214878E-2</v>
      </c>
      <c r="H93" s="176">
        <v>19260477.329999998</v>
      </c>
      <c r="I93" s="154">
        <v>2.4770409917053357E-2</v>
      </c>
    </row>
    <row r="94" spans="1:9" ht="15" customHeight="1" x14ac:dyDescent="0.35">
      <c r="A94" s="205"/>
      <c r="B94" s="127" t="s">
        <v>1280</v>
      </c>
      <c r="F94" s="175">
        <v>49</v>
      </c>
      <c r="G94" s="154">
        <v>0.1012396694214876</v>
      </c>
      <c r="H94" s="176">
        <v>77098658.319999993</v>
      </c>
      <c r="I94" s="154">
        <v>9.9154623113446805E-2</v>
      </c>
    </row>
    <row r="95" spans="1:9" ht="15" customHeight="1" x14ac:dyDescent="0.35">
      <c r="A95" s="205"/>
      <c r="B95" s="127" t="s">
        <v>1281</v>
      </c>
      <c r="F95" s="175">
        <v>27</v>
      </c>
      <c r="G95" s="154">
        <v>5.578512396694215E-2</v>
      </c>
      <c r="H95" s="176">
        <v>54892564</v>
      </c>
      <c r="I95" s="154">
        <v>7.0595930120600295E-2</v>
      </c>
    </row>
    <row r="96" spans="1:9" ht="15" customHeight="1" x14ac:dyDescent="0.35">
      <c r="A96" s="205"/>
      <c r="B96" s="127" t="s">
        <v>1282</v>
      </c>
      <c r="F96" s="175">
        <v>21</v>
      </c>
      <c r="G96" s="154">
        <v>4.3388429752066117E-2</v>
      </c>
      <c r="H96" s="176">
        <v>74128690.239999995</v>
      </c>
      <c r="I96" s="154">
        <v>9.5335022720284393E-2</v>
      </c>
    </row>
    <row r="97" spans="1:9" ht="15" customHeight="1" x14ac:dyDescent="0.35">
      <c r="A97" s="205"/>
      <c r="B97" s="127" t="s">
        <v>1283</v>
      </c>
      <c r="F97" s="175">
        <v>16</v>
      </c>
      <c r="G97" s="154">
        <v>3.3057851239669422E-2</v>
      </c>
      <c r="H97" s="176">
        <v>36113361.170000002</v>
      </c>
      <c r="I97" s="154">
        <v>4.6444475094610638E-2</v>
      </c>
    </row>
    <row r="98" spans="1:9" ht="15" customHeight="1" x14ac:dyDescent="0.35">
      <c r="A98" s="205"/>
      <c r="B98" s="127" t="s">
        <v>1284</v>
      </c>
      <c r="F98" s="175">
        <v>16</v>
      </c>
      <c r="G98" s="154">
        <v>3.3057851239669422E-2</v>
      </c>
      <c r="H98" s="176">
        <v>31735501.41</v>
      </c>
      <c r="I98" s="154">
        <v>4.0814221027871321E-2</v>
      </c>
    </row>
    <row r="99" spans="1:9" ht="15" customHeight="1" thickBot="1" x14ac:dyDescent="0.4">
      <c r="A99" s="205"/>
      <c r="B99" s="135" t="s">
        <v>1285</v>
      </c>
      <c r="C99" s="135"/>
      <c r="D99" s="135"/>
      <c r="E99" s="135"/>
      <c r="F99" s="183">
        <v>132</v>
      </c>
      <c r="G99" s="174">
        <v>0.27272727272727271</v>
      </c>
      <c r="H99" s="184">
        <v>389532431.27999997</v>
      </c>
      <c r="I99" s="174">
        <v>0.50096775035595742</v>
      </c>
    </row>
    <row r="100" spans="1:9" ht="15" customHeight="1" x14ac:dyDescent="0.35">
      <c r="A100" s="205"/>
      <c r="B100" s="139" t="s">
        <v>1286</v>
      </c>
      <c r="C100" s="139"/>
      <c r="D100" s="139"/>
      <c r="E100" s="139"/>
      <c r="F100" s="169" t="s">
        <v>426</v>
      </c>
      <c r="G100" s="177" t="s">
        <v>1256</v>
      </c>
      <c r="H100" s="169" t="s">
        <v>1257</v>
      </c>
      <c r="I100" s="169" t="s">
        <v>1258</v>
      </c>
    </row>
    <row r="101" spans="1:9" ht="15" customHeight="1" x14ac:dyDescent="0.35">
      <c r="A101" s="205"/>
      <c r="B101" s="127" t="s">
        <v>1287</v>
      </c>
      <c r="F101" s="175">
        <v>8</v>
      </c>
      <c r="G101" s="154">
        <v>1.6528925619834711E-2</v>
      </c>
      <c r="H101" s="176">
        <v>99998193.829999998</v>
      </c>
      <c r="I101" s="154">
        <v>0.1286051331799499</v>
      </c>
    </row>
    <row r="102" spans="1:9" ht="15" customHeight="1" x14ac:dyDescent="0.35">
      <c r="A102" s="205"/>
      <c r="B102" s="127" t="s">
        <v>1288</v>
      </c>
      <c r="F102" s="175">
        <v>475</v>
      </c>
      <c r="G102" s="154">
        <v>0.98140495867768596</v>
      </c>
      <c r="H102" s="176">
        <v>611020990.17999995</v>
      </c>
      <c r="I102" s="154">
        <v>0.78581855139736734</v>
      </c>
    </row>
    <row r="103" spans="1:9" ht="15" customHeight="1" thickBot="1" x14ac:dyDescent="0.4">
      <c r="A103" s="205"/>
      <c r="B103" s="132" t="s">
        <v>1289</v>
      </c>
      <c r="F103" s="175">
        <v>1</v>
      </c>
      <c r="G103" s="154">
        <v>2.0661157024793389E-3</v>
      </c>
      <c r="H103" s="176">
        <v>66540710.82</v>
      </c>
      <c r="I103" s="154">
        <v>8.5576315422682611E-2</v>
      </c>
    </row>
    <row r="104" spans="1:9" ht="15" customHeight="1" x14ac:dyDescent="0.35">
      <c r="A104" s="205"/>
      <c r="B104" s="139" t="s">
        <v>1290</v>
      </c>
      <c r="C104" s="168"/>
      <c r="D104" s="168"/>
      <c r="E104" s="168"/>
      <c r="F104" s="169" t="s">
        <v>426</v>
      </c>
      <c r="G104" s="169" t="s">
        <v>1256</v>
      </c>
      <c r="H104" s="169" t="s">
        <v>1257</v>
      </c>
      <c r="I104" s="169" t="s">
        <v>1258</v>
      </c>
    </row>
    <row r="105" spans="1:9" ht="15" customHeight="1" x14ac:dyDescent="0.35">
      <c r="A105" s="205"/>
      <c r="B105" s="127" t="s">
        <v>1291</v>
      </c>
      <c r="F105" s="181">
        <v>1</v>
      </c>
      <c r="G105" s="160">
        <v>2.0661157024793389E-3</v>
      </c>
      <c r="H105" s="157">
        <v>66540710.82</v>
      </c>
      <c r="I105" s="160">
        <v>8.5576315422682611E-2</v>
      </c>
    </row>
    <row r="106" spans="1:9" ht="15" customHeight="1" x14ac:dyDescent="0.35">
      <c r="A106" s="205"/>
      <c r="B106" s="127" t="s">
        <v>1292</v>
      </c>
      <c r="F106" s="181">
        <v>8</v>
      </c>
      <c r="G106" s="160">
        <v>1.6528925619834711E-2</v>
      </c>
      <c r="H106" s="157">
        <v>99998193.829999998</v>
      </c>
      <c r="I106" s="160">
        <v>0.1286051331799499</v>
      </c>
    </row>
    <row r="107" spans="1:9" ht="15" hidden="1" customHeight="1" outlineLevel="1" x14ac:dyDescent="0.35">
      <c r="A107" s="205"/>
      <c r="F107" s="181"/>
      <c r="G107" s="160"/>
      <c r="H107" s="157"/>
      <c r="I107" s="160"/>
    </row>
    <row r="108" spans="1:9" ht="15" customHeight="1" collapsed="1" thickBot="1" x14ac:dyDescent="0.4">
      <c r="A108" s="205"/>
      <c r="B108" s="127" t="s">
        <v>1293</v>
      </c>
      <c r="F108" s="175">
        <v>475</v>
      </c>
      <c r="G108" s="160">
        <v>0.98140495867768596</v>
      </c>
      <c r="H108" s="176">
        <v>611020990.17999995</v>
      </c>
      <c r="I108" s="160">
        <v>0.78581855139736734</v>
      </c>
    </row>
    <row r="109" spans="1:9" ht="15" customHeight="1" x14ac:dyDescent="0.35">
      <c r="A109" s="205"/>
      <c r="B109" s="167" t="s">
        <v>1294</v>
      </c>
      <c r="C109" s="167"/>
      <c r="D109" s="167"/>
      <c r="E109" s="167"/>
      <c r="F109" s="169" t="s">
        <v>426</v>
      </c>
      <c r="G109" s="169" t="s">
        <v>1256</v>
      </c>
      <c r="H109" s="169" t="s">
        <v>1257</v>
      </c>
      <c r="I109" s="169" t="s">
        <v>1258</v>
      </c>
    </row>
    <row r="110" spans="1:9" ht="15" customHeight="1" x14ac:dyDescent="0.35">
      <c r="A110" s="205"/>
      <c r="B110" s="139" t="s">
        <v>410</v>
      </c>
      <c r="C110" s="139"/>
      <c r="D110" s="139"/>
      <c r="E110" s="139"/>
      <c r="F110" s="178">
        <v>484</v>
      </c>
      <c r="G110" s="179">
        <v>0.99999999999999989</v>
      </c>
      <c r="H110" s="180">
        <v>777559894.82999992</v>
      </c>
      <c r="I110" s="179">
        <v>0.99999999999999978</v>
      </c>
    </row>
    <row r="111" spans="1:9" ht="15" customHeight="1" x14ac:dyDescent="0.35">
      <c r="A111" s="205"/>
      <c r="B111" s="143" t="s">
        <v>1295</v>
      </c>
      <c r="F111" s="175">
        <v>42</v>
      </c>
      <c r="G111" s="154">
        <v>8.6776859504132234E-2</v>
      </c>
      <c r="H111" s="175">
        <v>237995333.12</v>
      </c>
      <c r="I111" s="154">
        <v>0.30607974344154354</v>
      </c>
    </row>
    <row r="112" spans="1:9" ht="15" customHeight="1" x14ac:dyDescent="0.35">
      <c r="A112" s="205"/>
      <c r="B112" s="143" t="s">
        <v>1296</v>
      </c>
      <c r="F112" s="175">
        <v>189</v>
      </c>
      <c r="G112" s="154">
        <v>0.39049586776859502</v>
      </c>
      <c r="H112" s="175">
        <v>177739217.47999999</v>
      </c>
      <c r="I112" s="154">
        <v>0.22858588600285201</v>
      </c>
    </row>
    <row r="113" spans="1:9" ht="15" customHeight="1" x14ac:dyDescent="0.35">
      <c r="A113" s="205"/>
      <c r="B113" s="143" t="s">
        <v>1297</v>
      </c>
      <c r="F113" s="175">
        <v>134</v>
      </c>
      <c r="G113" s="154">
        <v>0.27685950413223143</v>
      </c>
      <c r="H113" s="175">
        <v>142582737.38999999</v>
      </c>
      <c r="I113" s="154">
        <v>0.18337203132264585</v>
      </c>
    </row>
    <row r="114" spans="1:9" ht="15" customHeight="1" x14ac:dyDescent="0.35">
      <c r="A114" s="205"/>
      <c r="B114" s="143" t="s">
        <v>1298</v>
      </c>
      <c r="F114" s="175">
        <v>18</v>
      </c>
      <c r="G114" s="154">
        <v>3.71900826446281E-2</v>
      </c>
      <c r="H114" s="175">
        <v>92265509.640000001</v>
      </c>
      <c r="I114" s="154">
        <v>0.11866032475886922</v>
      </c>
    </row>
    <row r="115" spans="1:9" ht="15" customHeight="1" x14ac:dyDescent="0.35">
      <c r="A115" s="205"/>
      <c r="B115" s="143" t="s">
        <v>1299</v>
      </c>
      <c r="F115" s="175">
        <v>71</v>
      </c>
      <c r="G115" s="154">
        <v>0.14669421487603307</v>
      </c>
      <c r="H115" s="175">
        <v>66082856.149999999</v>
      </c>
      <c r="I115" s="154">
        <v>8.498748017919297E-2</v>
      </c>
    </row>
    <row r="116" spans="1:9" ht="15" customHeight="1" x14ac:dyDescent="0.35">
      <c r="A116" s="205"/>
      <c r="B116" s="143" t="s">
        <v>1300</v>
      </c>
      <c r="F116" s="175">
        <v>24</v>
      </c>
      <c r="G116" s="154">
        <v>4.9586776859504134E-2</v>
      </c>
      <c r="H116" s="175">
        <v>37221439.170000002</v>
      </c>
      <c r="I116" s="154">
        <v>4.7869546021451923E-2</v>
      </c>
    </row>
    <row r="117" spans="1:9" ht="15" customHeight="1" thickBot="1" x14ac:dyDescent="0.4">
      <c r="A117" s="205"/>
      <c r="B117" s="225" t="s">
        <v>1301</v>
      </c>
      <c r="C117" s="135"/>
      <c r="D117" s="135"/>
      <c r="E117" s="132"/>
      <c r="F117" s="175">
        <v>6</v>
      </c>
      <c r="G117" s="174">
        <v>1.2396694214876033E-2</v>
      </c>
      <c r="H117" s="175">
        <v>23672801.879999999</v>
      </c>
      <c r="I117" s="154">
        <v>3.0444988273444384E-2</v>
      </c>
    </row>
    <row r="118" spans="1:9" ht="15" customHeight="1" x14ac:dyDescent="0.35">
      <c r="A118" s="205"/>
      <c r="B118" s="150" t="s">
        <v>1302</v>
      </c>
      <c r="C118" s="150"/>
      <c r="D118" s="150"/>
      <c r="E118" s="150"/>
      <c r="F118" s="169" t="s">
        <v>426</v>
      </c>
      <c r="G118" s="177" t="s">
        <v>1256</v>
      </c>
      <c r="H118" s="169" t="s">
        <v>1257</v>
      </c>
      <c r="I118" s="169" t="s">
        <v>1258</v>
      </c>
    </row>
    <row r="119" spans="1:9" ht="15" customHeight="1" x14ac:dyDescent="0.35">
      <c r="A119" s="205"/>
      <c r="B119" s="156" t="s">
        <v>1303</v>
      </c>
      <c r="C119" s="156"/>
      <c r="D119" s="156"/>
      <c r="E119" s="156"/>
      <c r="F119" s="181">
        <v>0</v>
      </c>
      <c r="G119" s="160">
        <v>0</v>
      </c>
      <c r="H119" s="157">
        <v>0</v>
      </c>
      <c r="I119" s="160">
        <v>0</v>
      </c>
    </row>
    <row r="120" spans="1:9" ht="15" customHeight="1" x14ac:dyDescent="0.35">
      <c r="A120" s="205"/>
      <c r="B120" s="156" t="s">
        <v>1304</v>
      </c>
      <c r="C120" s="156"/>
      <c r="D120" s="156"/>
      <c r="E120" s="156"/>
      <c r="F120" s="181">
        <v>0</v>
      </c>
      <c r="G120" s="160">
        <v>0</v>
      </c>
      <c r="H120" s="157">
        <v>0</v>
      </c>
      <c r="I120" s="160">
        <v>0</v>
      </c>
    </row>
    <row r="121" spans="1:9" ht="15" customHeight="1" thickBot="1" x14ac:dyDescent="0.4">
      <c r="A121" s="205"/>
      <c r="B121" s="182" t="s">
        <v>1305</v>
      </c>
      <c r="C121" s="182"/>
      <c r="D121" s="182"/>
      <c r="E121" s="182"/>
      <c r="F121" s="183">
        <v>0</v>
      </c>
      <c r="G121" s="174">
        <v>0</v>
      </c>
      <c r="H121" s="184">
        <v>0</v>
      </c>
      <c r="I121" s="174">
        <v>0</v>
      </c>
    </row>
    <row r="122" spans="1:9" ht="15" customHeight="1" x14ac:dyDescent="0.35">
      <c r="A122" s="205"/>
      <c r="B122" s="231" t="s">
        <v>1306</v>
      </c>
      <c r="C122" s="156"/>
      <c r="D122" s="156"/>
      <c r="E122" s="156"/>
      <c r="F122" s="156"/>
      <c r="H122" s="177" t="s">
        <v>1134</v>
      </c>
      <c r="I122" s="160"/>
    </row>
    <row r="123" spans="1:9" ht="15" customHeight="1" x14ac:dyDescent="0.35">
      <c r="A123" s="205"/>
      <c r="C123" s="156"/>
      <c r="D123" s="156"/>
      <c r="E123" s="156"/>
      <c r="F123" s="156"/>
      <c r="G123" s="205"/>
      <c r="H123" s="177" t="s">
        <v>1135</v>
      </c>
      <c r="I123" s="185" t="s">
        <v>1136</v>
      </c>
    </row>
    <row r="124" spans="1:9" ht="15" customHeight="1" x14ac:dyDescent="0.35">
      <c r="A124" s="205"/>
      <c r="B124" s="156"/>
      <c r="C124" s="156"/>
      <c r="D124" s="156"/>
      <c r="E124" s="156"/>
      <c r="F124" s="156"/>
      <c r="G124" s="205"/>
      <c r="H124" s="186">
        <v>45747</v>
      </c>
      <c r="I124" s="187">
        <v>833971101.10000002</v>
      </c>
    </row>
    <row r="125" spans="1:9" ht="15" customHeight="1" x14ac:dyDescent="0.35">
      <c r="A125" s="205"/>
      <c r="B125" s="156"/>
      <c r="C125" s="156"/>
      <c r="D125" s="156"/>
      <c r="E125" s="156"/>
      <c r="F125" s="156"/>
      <c r="G125" s="205"/>
      <c r="H125" s="186">
        <v>46112</v>
      </c>
      <c r="I125" s="187">
        <v>683128034.14999998</v>
      </c>
    </row>
    <row r="126" spans="1:9" ht="15" customHeight="1" x14ac:dyDescent="0.35">
      <c r="A126" s="205"/>
      <c r="B126" s="156"/>
      <c r="C126" s="156"/>
      <c r="D126" s="156"/>
      <c r="E126" s="156"/>
      <c r="F126" s="156"/>
      <c r="G126" s="205"/>
      <c r="H126" s="186">
        <v>46477</v>
      </c>
      <c r="I126" s="187">
        <v>595064386.13</v>
      </c>
    </row>
    <row r="127" spans="1:9" ht="15" customHeight="1" x14ac:dyDescent="0.35">
      <c r="A127" s="205"/>
      <c r="B127" s="156"/>
      <c r="C127" s="156"/>
      <c r="D127" s="156"/>
      <c r="E127" s="156"/>
      <c r="F127" s="156"/>
      <c r="G127" s="205"/>
      <c r="H127" s="186">
        <v>46843</v>
      </c>
      <c r="I127" s="187">
        <v>503416830.86000001</v>
      </c>
    </row>
    <row r="128" spans="1:9" ht="15" customHeight="1" x14ac:dyDescent="0.35">
      <c r="A128" s="205"/>
      <c r="B128" s="156"/>
      <c r="C128" s="156"/>
      <c r="D128" s="156"/>
      <c r="E128" s="156"/>
      <c r="F128" s="156"/>
      <c r="G128" s="205"/>
      <c r="H128" s="186">
        <v>47208</v>
      </c>
      <c r="I128" s="187">
        <v>438625003.81999999</v>
      </c>
    </row>
    <row r="129" spans="1:9" ht="15" customHeight="1" x14ac:dyDescent="0.35">
      <c r="A129" s="205"/>
      <c r="B129" s="156"/>
      <c r="C129" s="156"/>
      <c r="D129" s="156"/>
      <c r="E129" s="156"/>
      <c r="F129" s="156"/>
      <c r="G129" s="205"/>
      <c r="H129" s="186">
        <v>47573</v>
      </c>
      <c r="I129" s="187">
        <v>365188234.51999998</v>
      </c>
    </row>
    <row r="130" spans="1:9" ht="15" customHeight="1" x14ac:dyDescent="0.35">
      <c r="A130" s="205"/>
      <c r="B130" s="156"/>
      <c r="C130" s="156"/>
      <c r="D130" s="156"/>
      <c r="E130" s="156"/>
      <c r="F130" s="156"/>
      <c r="G130" s="205"/>
      <c r="H130" s="186">
        <v>47938</v>
      </c>
      <c r="I130" s="187">
        <v>312947146.38999999</v>
      </c>
    </row>
    <row r="131" spans="1:9" ht="15" customHeight="1" x14ac:dyDescent="0.35">
      <c r="A131" s="205"/>
      <c r="B131" s="156"/>
      <c r="C131" s="156"/>
      <c r="D131" s="156"/>
      <c r="E131" s="156"/>
      <c r="F131" s="156"/>
      <c r="G131" s="205"/>
      <c r="H131" s="186">
        <v>48304</v>
      </c>
      <c r="I131" s="187">
        <v>253334686.99000001</v>
      </c>
    </row>
    <row r="132" spans="1:9" ht="15" customHeight="1" x14ac:dyDescent="0.35">
      <c r="A132" s="205"/>
      <c r="B132" s="156"/>
      <c r="C132" s="156"/>
      <c r="D132" s="156"/>
      <c r="E132" s="156"/>
      <c r="F132" s="156"/>
      <c r="G132" s="205"/>
      <c r="H132" s="186">
        <v>48669</v>
      </c>
      <c r="I132" s="187">
        <v>181769906.63999999</v>
      </c>
    </row>
    <row r="133" spans="1:9" ht="15" customHeight="1" x14ac:dyDescent="0.35">
      <c r="A133" s="205"/>
      <c r="B133" s="156"/>
      <c r="C133" s="156"/>
      <c r="D133" s="156"/>
      <c r="E133" s="156"/>
      <c r="F133" s="156"/>
      <c r="G133" s="205"/>
      <c r="H133" s="186">
        <v>49034</v>
      </c>
      <c r="I133" s="187">
        <v>149747844.36000001</v>
      </c>
    </row>
    <row r="134" spans="1:9" ht="15" customHeight="1" x14ac:dyDescent="0.35">
      <c r="A134" s="205"/>
      <c r="B134" s="156"/>
      <c r="C134" s="156"/>
      <c r="D134" s="156"/>
      <c r="E134" s="156"/>
      <c r="F134" s="156"/>
      <c r="G134" s="205"/>
      <c r="H134" s="186">
        <v>49399</v>
      </c>
      <c r="I134" s="187">
        <v>120946188.78999999</v>
      </c>
    </row>
    <row r="135" spans="1:9" ht="15" customHeight="1" x14ac:dyDescent="0.35">
      <c r="A135" s="205"/>
      <c r="B135" s="156"/>
      <c r="C135" s="156"/>
      <c r="D135" s="156"/>
      <c r="E135" s="156"/>
      <c r="F135" s="156"/>
      <c r="G135" s="205"/>
      <c r="H135" s="186">
        <v>49765</v>
      </c>
      <c r="I135" s="187">
        <v>96579356.269999996</v>
      </c>
    </row>
    <row r="136" spans="1:9" ht="15" customHeight="1" x14ac:dyDescent="0.35">
      <c r="A136" s="205"/>
      <c r="B136" s="156"/>
      <c r="C136" s="156"/>
      <c r="D136" s="156"/>
      <c r="E136" s="156"/>
      <c r="F136" s="156"/>
      <c r="G136" s="205"/>
      <c r="H136" s="186">
        <v>50130</v>
      </c>
      <c r="I136" s="187">
        <v>73581211.75</v>
      </c>
    </row>
    <row r="137" spans="1:9" ht="15" customHeight="1" x14ac:dyDescent="0.35">
      <c r="A137" s="205"/>
      <c r="B137" s="156"/>
      <c r="C137" s="156"/>
      <c r="D137" s="156"/>
      <c r="E137" s="156"/>
      <c r="F137" s="156"/>
      <c r="G137" s="205"/>
      <c r="H137" s="186">
        <v>50495</v>
      </c>
      <c r="I137" s="187">
        <v>53435925.380000003</v>
      </c>
    </row>
    <row r="138" spans="1:9" ht="15" customHeight="1" x14ac:dyDescent="0.35">
      <c r="A138" s="205"/>
      <c r="B138" s="156"/>
      <c r="C138" s="156"/>
      <c r="D138" s="156"/>
      <c r="E138" s="156"/>
      <c r="F138" s="156"/>
      <c r="G138" s="205"/>
      <c r="H138" s="186">
        <v>50860</v>
      </c>
      <c r="I138" s="187">
        <v>35365968.649999999</v>
      </c>
    </row>
    <row r="139" spans="1:9" ht="15" customHeight="1" x14ac:dyDescent="0.35">
      <c r="A139" s="205"/>
      <c r="B139" s="156"/>
      <c r="C139" s="156"/>
      <c r="D139" s="156"/>
      <c r="E139" s="156"/>
      <c r="F139" s="156"/>
      <c r="G139" s="205"/>
      <c r="H139" s="186">
        <v>51226</v>
      </c>
      <c r="I139" s="187">
        <v>21972510.609999999</v>
      </c>
    </row>
    <row r="140" spans="1:9" ht="15" customHeight="1" x14ac:dyDescent="0.35">
      <c r="A140" s="205"/>
      <c r="B140" s="156"/>
      <c r="C140" s="156"/>
      <c r="D140" s="156"/>
      <c r="E140" s="156"/>
      <c r="F140" s="156"/>
      <c r="G140" s="205"/>
      <c r="H140" s="186">
        <v>51591</v>
      </c>
      <c r="I140" s="187">
        <v>10672159.109999999</v>
      </c>
    </row>
    <row r="141" spans="1:9" ht="15" customHeight="1" x14ac:dyDescent="0.35">
      <c r="A141" s="205"/>
      <c r="B141" s="156"/>
      <c r="C141" s="156"/>
      <c r="D141" s="156"/>
      <c r="E141" s="156"/>
      <c r="F141" s="156"/>
      <c r="G141" s="205"/>
      <c r="H141" s="186">
        <v>53417</v>
      </c>
      <c r="I141" s="187">
        <v>23105.54</v>
      </c>
    </row>
    <row r="142" spans="1:9" ht="15" customHeight="1" x14ac:dyDescent="0.35">
      <c r="A142" s="205"/>
      <c r="B142" s="156"/>
      <c r="C142" s="156"/>
      <c r="D142" s="156"/>
      <c r="E142" s="156"/>
      <c r="F142" s="156"/>
      <c r="G142" s="205"/>
      <c r="H142" s="186">
        <v>55243</v>
      </c>
      <c r="I142" s="187">
        <v>0</v>
      </c>
    </row>
    <row r="143" spans="1:9" ht="15" customHeight="1" x14ac:dyDescent="0.35">
      <c r="A143" s="205"/>
      <c r="B143" s="156"/>
      <c r="C143" s="156"/>
      <c r="D143" s="156"/>
      <c r="E143" s="156"/>
      <c r="F143" s="156"/>
      <c r="G143" s="205"/>
      <c r="H143" s="186"/>
      <c r="I143" s="187"/>
    </row>
    <row r="144" spans="1:9" ht="15" customHeight="1" thickBot="1" x14ac:dyDescent="0.4">
      <c r="A144" s="205"/>
      <c r="B144" s="158"/>
      <c r="C144" s="158"/>
      <c r="D144" s="158"/>
      <c r="E144" s="158"/>
      <c r="F144" s="158"/>
      <c r="G144" s="188"/>
      <c r="H144" s="189"/>
      <c r="I144" s="190"/>
    </row>
    <row r="145" spans="1:9" ht="15" customHeight="1" x14ac:dyDescent="0.3">
      <c r="A145" s="205"/>
      <c r="B145" s="232" t="s">
        <v>1307</v>
      </c>
      <c r="C145" s="156"/>
      <c r="D145" s="156"/>
      <c r="E145" s="156"/>
      <c r="F145" s="156"/>
      <c r="G145" s="156"/>
      <c r="H145" s="160"/>
      <c r="I145" s="160"/>
    </row>
    <row r="146" spans="1:9" ht="15" customHeight="1" x14ac:dyDescent="0.2">
      <c r="A146" s="205"/>
      <c r="B146" s="232"/>
      <c r="C146" s="226"/>
      <c r="D146" s="226"/>
      <c r="E146" s="226"/>
      <c r="F146" s="156"/>
      <c r="G146" s="156"/>
      <c r="H146" s="160"/>
      <c r="I146" s="160"/>
    </row>
    <row r="147" spans="1:9" ht="15" customHeight="1" x14ac:dyDescent="0.35">
      <c r="A147" s="205"/>
      <c r="B147" s="131" t="s">
        <v>1308</v>
      </c>
      <c r="C147" s="204"/>
      <c r="D147" s="204"/>
      <c r="E147" s="204"/>
      <c r="F147" s="204"/>
      <c r="G147" s="204"/>
      <c r="H147" s="204"/>
      <c r="I147" s="204"/>
    </row>
    <row r="148" spans="1:9" ht="15" customHeight="1" thickBot="1" x14ac:dyDescent="0.4">
      <c r="A148" s="205"/>
      <c r="B148" s="233" t="s">
        <v>1309</v>
      </c>
      <c r="C148" s="234" t="s">
        <v>1310</v>
      </c>
      <c r="D148" s="234" t="s">
        <v>1311</v>
      </c>
      <c r="E148" s="234" t="s">
        <v>1312</v>
      </c>
      <c r="F148" s="234" t="s">
        <v>1313</v>
      </c>
      <c r="G148" s="234" t="s">
        <v>1314</v>
      </c>
      <c r="H148" s="235" t="s">
        <v>1315</v>
      </c>
      <c r="I148" s="234" t="s">
        <v>1316</v>
      </c>
    </row>
    <row r="149" spans="1:9" ht="15" customHeight="1" x14ac:dyDescent="0.35">
      <c r="A149" s="205"/>
      <c r="B149" s="236" t="s">
        <v>1333</v>
      </c>
      <c r="C149" s="237">
        <v>106431860.68000004</v>
      </c>
      <c r="D149" s="237">
        <v>88063648.019999981</v>
      </c>
      <c r="E149" s="237">
        <v>91647555.269999981</v>
      </c>
      <c r="F149" s="237">
        <v>64791827.040000021</v>
      </c>
      <c r="G149" s="237">
        <v>61436769.300000012</v>
      </c>
      <c r="H149" s="237">
        <v>244242045.72999999</v>
      </c>
      <c r="I149" s="237">
        <v>120946188.78999999</v>
      </c>
    </row>
    <row r="150" spans="1:9" ht="15" customHeight="1" thickBot="1" x14ac:dyDescent="0.4">
      <c r="A150" s="205"/>
      <c r="B150" s="233" t="s">
        <v>1317</v>
      </c>
      <c r="C150" s="238">
        <v>44411206.270000003</v>
      </c>
      <c r="D150" s="238">
        <v>0</v>
      </c>
      <c r="E150" s="238">
        <v>0</v>
      </c>
      <c r="F150" s="238">
        <v>0</v>
      </c>
      <c r="G150" s="238">
        <v>12000000</v>
      </c>
      <c r="H150" s="238">
        <v>0</v>
      </c>
      <c r="I150" s="157">
        <v>0</v>
      </c>
    </row>
    <row r="151" spans="1:9" ht="15" customHeight="1" thickBot="1" x14ac:dyDescent="0.4">
      <c r="A151" s="205"/>
      <c r="B151" s="239" t="s">
        <v>1217</v>
      </c>
      <c r="C151" s="240">
        <v>150843066.95000005</v>
      </c>
      <c r="D151" s="240">
        <v>88063648.019999981</v>
      </c>
      <c r="E151" s="240">
        <v>91647555.269999981</v>
      </c>
      <c r="F151" s="240">
        <v>64791827.040000021</v>
      </c>
      <c r="G151" s="240">
        <v>73436769.300000012</v>
      </c>
      <c r="H151" s="240">
        <v>244242045.72999999</v>
      </c>
      <c r="I151" s="240">
        <v>120946188.78999999</v>
      </c>
    </row>
    <row r="152" spans="1:9" ht="15" customHeight="1" thickBot="1" x14ac:dyDescent="0.4">
      <c r="A152" s="205"/>
      <c r="B152" s="239" t="s">
        <v>1318</v>
      </c>
      <c r="C152" s="240">
        <v>0</v>
      </c>
      <c r="D152" s="240">
        <v>0</v>
      </c>
      <c r="E152" s="240">
        <v>0</v>
      </c>
      <c r="F152" s="240">
        <v>450000000</v>
      </c>
      <c r="G152" s="240">
        <v>150000000</v>
      </c>
      <c r="H152" s="240">
        <v>0</v>
      </c>
      <c r="I152" s="240">
        <v>0</v>
      </c>
    </row>
    <row r="153" spans="1:9" ht="15" customHeight="1" x14ac:dyDescent="2.2999999999999998">
      <c r="A153" s="205"/>
      <c r="B153" s="232" t="s">
        <v>1319</v>
      </c>
      <c r="C153" s="241"/>
      <c r="D153" s="241"/>
      <c r="E153" s="241"/>
      <c r="F153" s="241"/>
      <c r="G153" s="241"/>
      <c r="H153" s="241"/>
      <c r="I153" s="241"/>
    </row>
    <row r="154" spans="1:9" ht="15" customHeight="1" x14ac:dyDescent="0.35">
      <c r="A154" s="205"/>
      <c r="B154" s="242"/>
      <c r="C154" s="243"/>
      <c r="D154" s="244"/>
      <c r="E154" s="244"/>
      <c r="F154" s="244"/>
      <c r="G154" s="244"/>
      <c r="H154" s="244"/>
      <c r="I154" s="244"/>
    </row>
    <row r="155" spans="1:9" ht="15" customHeight="1" thickBot="1" x14ac:dyDescent="0.4">
      <c r="A155" s="205"/>
      <c r="B155" s="131" t="s">
        <v>1320</v>
      </c>
      <c r="C155" s="204"/>
      <c r="D155" s="204"/>
      <c r="E155" s="204"/>
      <c r="F155" s="204"/>
      <c r="G155" s="204"/>
      <c r="H155" s="204"/>
      <c r="I155" s="204" t="s">
        <v>1203</v>
      </c>
    </row>
    <row r="156" spans="1:9" ht="15" customHeight="1" x14ac:dyDescent="0.35">
      <c r="A156" s="205"/>
      <c r="B156" s="191" t="s">
        <v>1321</v>
      </c>
      <c r="C156" s="191"/>
      <c r="D156" s="191"/>
      <c r="E156" s="191"/>
      <c r="F156" s="191"/>
      <c r="G156" s="191"/>
      <c r="H156" s="192"/>
      <c r="I156" s="194">
        <v>0</v>
      </c>
    </row>
    <row r="157" spans="1:9" ht="15" customHeight="1" x14ac:dyDescent="0.35">
      <c r="A157" s="205"/>
      <c r="B157" s="195" t="s">
        <v>1322</v>
      </c>
      <c r="C157" s="139"/>
      <c r="D157" s="139"/>
      <c r="E157" s="139"/>
      <c r="F157" s="139"/>
      <c r="G157" s="139"/>
      <c r="H157" s="177"/>
      <c r="I157" s="142">
        <v>0</v>
      </c>
    </row>
    <row r="158" spans="1:9" ht="15" customHeight="1" x14ac:dyDescent="0.35">
      <c r="A158" s="205"/>
      <c r="B158" s="193" t="s">
        <v>1323</v>
      </c>
      <c r="C158" s="156"/>
      <c r="D158" s="156"/>
      <c r="E158" s="156"/>
      <c r="F158" s="156"/>
      <c r="G158" s="156"/>
      <c r="H158" s="171"/>
      <c r="I158" s="146">
        <v>0</v>
      </c>
    </row>
    <row r="159" spans="1:9" ht="15" customHeight="1" x14ac:dyDescent="0.35">
      <c r="A159" s="205"/>
      <c r="B159" s="193" t="s">
        <v>1324</v>
      </c>
      <c r="C159" s="156"/>
      <c r="D159" s="156"/>
      <c r="E159" s="156"/>
      <c r="F159" s="156"/>
      <c r="G159" s="156"/>
      <c r="H159" s="171"/>
      <c r="I159" s="146">
        <v>0</v>
      </c>
    </row>
    <row r="160" spans="1:9" ht="15" customHeight="1" thickBot="1" x14ac:dyDescent="0.4">
      <c r="A160" s="205"/>
      <c r="B160" s="196" t="s">
        <v>1325</v>
      </c>
      <c r="C160" s="161"/>
      <c r="D160" s="161"/>
      <c r="E160" s="161"/>
      <c r="F160" s="161"/>
      <c r="G160" s="161"/>
      <c r="H160" s="197"/>
      <c r="I160" s="198">
        <v>0</v>
      </c>
    </row>
    <row r="161" spans="1:9" ht="15" customHeight="1" x14ac:dyDescent="0.35">
      <c r="A161" s="205"/>
      <c r="H161" s="171"/>
      <c r="I161" s="146"/>
    </row>
    <row r="162" spans="1:9" ht="15" customHeight="1" x14ac:dyDescent="0.35">
      <c r="A162" s="205"/>
      <c r="B162" s="131" t="s">
        <v>1326</v>
      </c>
      <c r="C162" s="131"/>
      <c r="D162" s="131"/>
      <c r="E162" s="131"/>
      <c r="F162" s="131"/>
      <c r="G162" s="131"/>
      <c r="H162" s="155"/>
      <c r="I162" s="155"/>
    </row>
    <row r="163" spans="1:9" ht="15" customHeight="1" x14ac:dyDescent="0.35">
      <c r="A163" s="205"/>
      <c r="B163" s="127" t="s">
        <v>1137</v>
      </c>
      <c r="E163" s="245" t="s">
        <v>1138</v>
      </c>
      <c r="F163" s="245"/>
      <c r="G163" s="245"/>
      <c r="H163" s="245"/>
      <c r="I163" s="245"/>
    </row>
    <row r="164" spans="1:9" ht="15" customHeight="1" x14ac:dyDescent="0.35">
      <c r="A164" s="205"/>
      <c r="B164" s="127" t="s">
        <v>1139</v>
      </c>
      <c r="E164" s="246" t="s">
        <v>1169</v>
      </c>
      <c r="F164" s="245"/>
      <c r="G164" s="245"/>
      <c r="H164" s="245"/>
      <c r="I164" s="245"/>
    </row>
    <row r="165" spans="1:9" ht="15" customHeight="1" thickBot="1" x14ac:dyDescent="0.4">
      <c r="A165" s="205"/>
      <c r="B165" s="135" t="s">
        <v>1140</v>
      </c>
      <c r="C165" s="135"/>
      <c r="D165" s="135"/>
      <c r="E165" s="247" t="s">
        <v>1141</v>
      </c>
      <c r="F165" s="247"/>
      <c r="G165" s="247"/>
      <c r="H165" s="247"/>
      <c r="I165" s="247"/>
    </row>
    <row r="166" spans="1:9" ht="15" customHeight="1" x14ac:dyDescent="0.35">
      <c r="A166" s="205"/>
    </row>
    <row r="167" spans="1:9" ht="15" customHeight="1" x14ac:dyDescent="0.35">
      <c r="A167" s="205"/>
      <c r="B167" s="131" t="s">
        <v>1142</v>
      </c>
      <c r="C167" s="131"/>
      <c r="D167" s="131"/>
      <c r="E167" s="131"/>
      <c r="F167" s="131"/>
      <c r="G167" s="131"/>
      <c r="H167" s="155"/>
      <c r="I167" s="155"/>
    </row>
    <row r="168" spans="1:9" ht="15" customHeight="1" x14ac:dyDescent="0.35">
      <c r="A168" s="205"/>
      <c r="B168" s="139" t="s">
        <v>1143</v>
      </c>
    </row>
    <row r="169" spans="1:9" ht="24.9" customHeight="1" x14ac:dyDescent="0.35">
      <c r="A169" s="205"/>
      <c r="B169" s="215" t="s">
        <v>1144</v>
      </c>
      <c r="C169" s="215"/>
      <c r="D169" s="215"/>
      <c r="E169" s="215"/>
      <c r="F169" s="215"/>
      <c r="G169" s="215"/>
      <c r="H169" s="215"/>
      <c r="I169" s="215"/>
    </row>
    <row r="170" spans="1:9" ht="15" customHeight="1" x14ac:dyDescent="0.35">
      <c r="A170" s="205"/>
      <c r="B170" s="203"/>
      <c r="C170" s="203"/>
      <c r="D170" s="203"/>
      <c r="E170" s="203"/>
      <c r="F170" s="203"/>
      <c r="G170" s="203"/>
      <c r="H170" s="203"/>
      <c r="I170" s="203"/>
    </row>
    <row r="171" spans="1:9" ht="15.9" customHeight="1" x14ac:dyDescent="0.35">
      <c r="B171" s="139" t="s">
        <v>1327</v>
      </c>
    </row>
    <row r="172" spans="1:9" ht="47" customHeight="1" x14ac:dyDescent="0.35">
      <c r="B172" s="216" t="s">
        <v>1328</v>
      </c>
      <c r="C172" s="216"/>
      <c r="D172" s="216"/>
      <c r="E172" s="216"/>
      <c r="F172" s="216"/>
      <c r="G172" s="216"/>
      <c r="H172" s="216"/>
      <c r="I172" s="216"/>
    </row>
    <row r="173" spans="1:9" ht="15" customHeight="1" x14ac:dyDescent="0.35">
      <c r="A173" s="205"/>
      <c r="B173" s="203"/>
      <c r="C173" s="203"/>
      <c r="D173" s="203"/>
      <c r="E173" s="203"/>
      <c r="F173" s="203"/>
      <c r="G173" s="203"/>
      <c r="H173" s="203"/>
      <c r="I173" s="203"/>
    </row>
    <row r="174" spans="1:9" ht="15" customHeight="1" x14ac:dyDescent="0.35">
      <c r="A174" s="205"/>
      <c r="B174" s="139" t="s">
        <v>1145</v>
      </c>
    </row>
    <row r="175" spans="1:9" ht="36.9" customHeight="1" x14ac:dyDescent="0.35">
      <c r="A175" s="205"/>
      <c r="B175" s="216" t="s">
        <v>1329</v>
      </c>
      <c r="C175" s="216"/>
      <c r="D175" s="216"/>
      <c r="E175" s="216"/>
      <c r="F175" s="216"/>
      <c r="G175" s="216"/>
      <c r="H175" s="216"/>
      <c r="I175" s="216"/>
    </row>
    <row r="176" spans="1:9" ht="15" customHeight="1" x14ac:dyDescent="0.35"/>
    <row r="177" spans="2:9" ht="15" customHeight="1" x14ac:dyDescent="0.35">
      <c r="B177" s="139" t="s">
        <v>1146</v>
      </c>
    </row>
    <row r="178" spans="2:9" ht="62.15" customHeight="1" x14ac:dyDescent="0.35">
      <c r="B178" s="216" t="s">
        <v>1147</v>
      </c>
      <c r="C178" s="216"/>
      <c r="D178" s="216"/>
      <c r="E178" s="216"/>
      <c r="F178" s="216"/>
      <c r="G178" s="216"/>
      <c r="H178" s="216"/>
      <c r="I178" s="216"/>
    </row>
    <row r="179" spans="2:9" ht="15" customHeight="1" x14ac:dyDescent="0.35"/>
    <row r="180" spans="2:9" ht="15" customHeight="1" x14ac:dyDescent="0.35">
      <c r="B180" s="139" t="s">
        <v>1330</v>
      </c>
    </row>
    <row r="181" spans="2:9" ht="15" customHeight="1" x14ac:dyDescent="0.35">
      <c r="B181" s="127" t="s">
        <v>1331</v>
      </c>
    </row>
    <row r="182" spans="2:9" ht="15" customHeight="1" x14ac:dyDescent="0.35"/>
    <row r="183" spans="2:9" ht="15.9" customHeight="1" x14ac:dyDescent="0.35">
      <c r="B183" s="139" t="s">
        <v>1332</v>
      </c>
    </row>
    <row r="184" spans="2:9" ht="24.9" customHeight="1" thickBot="1" x14ac:dyDescent="0.4">
      <c r="B184" s="213" t="s">
        <v>1148</v>
      </c>
      <c r="C184" s="213"/>
      <c r="D184" s="213"/>
      <c r="E184" s="213"/>
      <c r="F184" s="213"/>
      <c r="G184" s="213"/>
      <c r="H184" s="213"/>
      <c r="I184" s="213"/>
    </row>
    <row r="186" spans="2:9" ht="15.9" customHeight="1" x14ac:dyDescent="0.35">
      <c r="B186" s="203"/>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313AF61C-B8CD-4100-B44D-BC9E97D40375}"/>
    <hyperlink ref="E164" r:id="rId2" xr:uid="{4EEF9F77-1277-4014-9C14-A0BAD907CF17}"/>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C7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17" t="s">
        <v>938</v>
      </c>
      <c r="B1" s="217"/>
    </row>
    <row r="2" spans="1:13" ht="31" x14ac:dyDescent="0.35">
      <c r="A2" s="19" t="s">
        <v>937</v>
      </c>
      <c r="B2" s="19"/>
      <c r="C2" s="20"/>
      <c r="D2" s="20"/>
      <c r="E2" s="20"/>
      <c r="F2" s="121" t="s">
        <v>1126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845</v>
      </c>
      <c r="C6" s="26"/>
      <c r="E6" s="28"/>
      <c r="F6" s="28"/>
      <c r="G6" s="28"/>
      <c r="H6" s="20"/>
      <c r="I6" s="119"/>
      <c r="L6" s="20"/>
      <c r="M6" s="20"/>
    </row>
    <row r="7" spans="1:13" x14ac:dyDescent="0.35">
      <c r="B7" s="30" t="s">
        <v>936</v>
      </c>
      <c r="H7" s="20"/>
      <c r="I7" s="119"/>
      <c r="L7" s="20"/>
      <c r="M7" s="20"/>
    </row>
    <row r="8" spans="1:13" x14ac:dyDescent="0.35">
      <c r="B8" s="30" t="s">
        <v>858</v>
      </c>
      <c r="H8" s="20"/>
      <c r="I8" s="119"/>
      <c r="L8" s="20"/>
      <c r="M8" s="20"/>
    </row>
    <row r="9" spans="1:13" ht="15" thickBot="1" x14ac:dyDescent="0.4">
      <c r="B9" s="31" t="s">
        <v>880</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925</v>
      </c>
      <c r="C12" s="34"/>
      <c r="D12" s="34"/>
      <c r="E12" s="34"/>
      <c r="F12" s="34"/>
      <c r="G12" s="34"/>
      <c r="H12" s="20"/>
      <c r="L12" s="20"/>
      <c r="M12" s="20"/>
    </row>
    <row r="13" spans="1:13" ht="15" customHeight="1" x14ac:dyDescent="0.35">
      <c r="A13" s="41"/>
      <c r="B13" s="42" t="s">
        <v>857</v>
      </c>
      <c r="C13" s="41" t="s">
        <v>924</v>
      </c>
      <c r="D13" s="41" t="s">
        <v>934</v>
      </c>
      <c r="E13" s="43"/>
      <c r="F13" s="44"/>
      <c r="G13" s="44"/>
      <c r="H13" s="20"/>
      <c r="L13" s="20"/>
      <c r="M13" s="20"/>
    </row>
    <row r="14" spans="1:13" x14ac:dyDescent="0.35">
      <c r="A14" s="22" t="s">
        <v>846</v>
      </c>
      <c r="B14" s="39" t="s">
        <v>835</v>
      </c>
      <c r="C14" s="199" t="s">
        <v>653</v>
      </c>
      <c r="D14" s="199" t="s">
        <v>653</v>
      </c>
      <c r="E14" s="28"/>
      <c r="F14" s="28"/>
      <c r="G14" s="28"/>
      <c r="H14" s="20"/>
      <c r="L14" s="20"/>
      <c r="M14" s="20"/>
    </row>
    <row r="15" spans="1:13" x14ac:dyDescent="0.35">
      <c r="A15" s="22" t="s">
        <v>847</v>
      </c>
      <c r="B15" s="39" t="s">
        <v>342</v>
      </c>
      <c r="C15" s="199" t="s">
        <v>1150</v>
      </c>
      <c r="D15" s="199" t="s">
        <v>1151</v>
      </c>
      <c r="E15" s="28"/>
      <c r="F15" s="28"/>
      <c r="G15" s="28"/>
      <c r="H15" s="20"/>
      <c r="L15" s="20"/>
      <c r="M15" s="20"/>
    </row>
    <row r="16" spans="1:13" x14ac:dyDescent="0.35">
      <c r="A16" s="22" t="s">
        <v>848</v>
      </c>
      <c r="B16" s="39" t="s">
        <v>836</v>
      </c>
      <c r="C16" s="199" t="s">
        <v>653</v>
      </c>
      <c r="D16" s="199" t="s">
        <v>653</v>
      </c>
      <c r="E16" s="28"/>
      <c r="F16" s="28"/>
      <c r="G16" s="28"/>
      <c r="H16" s="20"/>
      <c r="L16" s="20"/>
      <c r="M16" s="20"/>
    </row>
    <row r="17" spans="1:13" x14ac:dyDescent="0.35">
      <c r="A17" s="22" t="s">
        <v>849</v>
      </c>
      <c r="B17" s="39" t="s">
        <v>837</v>
      </c>
      <c r="C17" s="199" t="s">
        <v>653</v>
      </c>
      <c r="D17" s="199" t="s">
        <v>653</v>
      </c>
      <c r="E17" s="28"/>
      <c r="F17" s="28"/>
      <c r="G17" s="28"/>
      <c r="H17" s="20"/>
      <c r="L17" s="20"/>
      <c r="M17" s="20"/>
    </row>
    <row r="18" spans="1:13" x14ac:dyDescent="0.35">
      <c r="A18" s="22" t="s">
        <v>850</v>
      </c>
      <c r="B18" s="39" t="s">
        <v>838</v>
      </c>
      <c r="C18" s="199" t="s">
        <v>1150</v>
      </c>
      <c r="D18" s="199" t="s">
        <v>1151</v>
      </c>
      <c r="E18" s="28"/>
      <c r="F18" s="28"/>
      <c r="G18" s="28"/>
      <c r="H18" s="20"/>
      <c r="L18" s="20"/>
      <c r="M18" s="20"/>
    </row>
    <row r="19" spans="1:13" x14ac:dyDescent="0.35">
      <c r="A19" s="22" t="s">
        <v>851</v>
      </c>
      <c r="B19" s="39" t="s">
        <v>839</v>
      </c>
      <c r="C19" s="199" t="s">
        <v>653</v>
      </c>
      <c r="D19" s="199" t="s">
        <v>653</v>
      </c>
      <c r="E19" s="28"/>
      <c r="F19" s="28"/>
      <c r="G19" s="28"/>
      <c r="H19" s="20"/>
      <c r="L19" s="20"/>
      <c r="M19" s="20"/>
    </row>
    <row r="20" spans="1:13" x14ac:dyDescent="0.35">
      <c r="A20" s="22" t="s">
        <v>852</v>
      </c>
      <c r="B20" s="39" t="s">
        <v>840</v>
      </c>
      <c r="C20" s="199" t="s">
        <v>1150</v>
      </c>
      <c r="D20" s="199" t="s">
        <v>1151</v>
      </c>
      <c r="E20" s="28"/>
      <c r="F20" s="28"/>
      <c r="G20" s="28"/>
      <c r="H20" s="20"/>
      <c r="L20" s="20"/>
      <c r="M20" s="20"/>
    </row>
    <row r="21" spans="1:13" x14ac:dyDescent="0.35">
      <c r="A21" s="22" t="s">
        <v>853</v>
      </c>
      <c r="B21" s="39" t="s">
        <v>841</v>
      </c>
      <c r="C21" s="199" t="s">
        <v>653</v>
      </c>
      <c r="D21" s="199" t="s">
        <v>653</v>
      </c>
      <c r="E21" s="28"/>
      <c r="F21" s="28"/>
      <c r="G21" s="28"/>
      <c r="H21" s="20"/>
      <c r="L21" s="20"/>
      <c r="M21" s="20"/>
    </row>
    <row r="22" spans="1:13" x14ac:dyDescent="0.35">
      <c r="A22" s="22" t="s">
        <v>854</v>
      </c>
      <c r="B22" s="39" t="s">
        <v>842</v>
      </c>
      <c r="C22" s="199" t="s">
        <v>653</v>
      </c>
      <c r="D22" s="199" t="s">
        <v>653</v>
      </c>
      <c r="E22" s="28"/>
      <c r="F22" s="28"/>
      <c r="G22" s="28"/>
      <c r="H22" s="20"/>
      <c r="L22" s="20"/>
      <c r="M22" s="20"/>
    </row>
    <row r="23" spans="1:13" x14ac:dyDescent="0.35">
      <c r="A23" s="22" t="s">
        <v>855</v>
      </c>
      <c r="B23" s="39" t="s">
        <v>921</v>
      </c>
      <c r="C23" s="199" t="s">
        <v>1152</v>
      </c>
      <c r="D23" s="199" t="s">
        <v>1153</v>
      </c>
      <c r="E23" s="28"/>
      <c r="F23" s="28"/>
      <c r="G23" s="28"/>
      <c r="H23" s="20"/>
      <c r="L23" s="20"/>
      <c r="M23" s="20"/>
    </row>
    <row r="24" spans="1:13" x14ac:dyDescent="0.35">
      <c r="A24" s="22" t="s">
        <v>923</v>
      </c>
      <c r="B24" s="39" t="s">
        <v>922</v>
      </c>
      <c r="C24" s="199" t="s">
        <v>1154</v>
      </c>
      <c r="D24" s="199" t="s">
        <v>653</v>
      </c>
      <c r="E24" s="28"/>
      <c r="F24" s="28"/>
      <c r="G24" s="28"/>
      <c r="H24" s="20"/>
      <c r="L24" s="20"/>
      <c r="M24" s="20"/>
    </row>
    <row r="25" spans="1:13" outlineLevel="1" x14ac:dyDescent="0.35">
      <c r="A25" s="22" t="s">
        <v>856</v>
      </c>
      <c r="B25" s="37" t="s">
        <v>1036</v>
      </c>
      <c r="C25" s="199" t="s">
        <v>1150</v>
      </c>
      <c r="D25" s="199" t="s">
        <v>1151</v>
      </c>
      <c r="E25" s="28"/>
      <c r="F25" s="28"/>
      <c r="G25" s="28"/>
      <c r="H25" s="20"/>
      <c r="L25" s="20"/>
      <c r="M25" s="20"/>
    </row>
    <row r="26" spans="1:13" outlineLevel="1" x14ac:dyDescent="0.35">
      <c r="A26" s="22" t="s">
        <v>859</v>
      </c>
      <c r="B26" s="108"/>
      <c r="C26" s="105"/>
      <c r="D26" s="105"/>
      <c r="E26" s="28"/>
      <c r="F26" s="28"/>
      <c r="G26" s="28"/>
      <c r="H26" s="20"/>
      <c r="L26" s="20"/>
      <c r="M26" s="20"/>
    </row>
    <row r="27" spans="1:13" outlineLevel="1" x14ac:dyDescent="0.35">
      <c r="A27" s="22" t="s">
        <v>860</v>
      </c>
      <c r="B27" s="108"/>
      <c r="C27" s="105"/>
      <c r="D27" s="105"/>
      <c r="E27" s="28"/>
      <c r="F27" s="28"/>
      <c r="G27" s="28"/>
      <c r="H27" s="20"/>
      <c r="L27" s="20"/>
      <c r="M27" s="20"/>
    </row>
    <row r="28" spans="1:13" outlineLevel="1" x14ac:dyDescent="0.35">
      <c r="A28" s="22" t="s">
        <v>861</v>
      </c>
      <c r="B28" s="108"/>
      <c r="C28" s="105"/>
      <c r="D28" s="105"/>
      <c r="E28" s="28"/>
      <c r="F28" s="28"/>
      <c r="G28" s="28"/>
      <c r="H28" s="20"/>
      <c r="L28" s="20"/>
      <c r="M28" s="20"/>
    </row>
    <row r="29" spans="1:13" outlineLevel="1" x14ac:dyDescent="0.35">
      <c r="A29" s="22" t="s">
        <v>862</v>
      </c>
      <c r="B29" s="108"/>
      <c r="C29" s="105"/>
      <c r="D29" s="105"/>
      <c r="E29" s="28"/>
      <c r="F29" s="28"/>
      <c r="G29" s="28"/>
      <c r="H29" s="20"/>
      <c r="L29" s="20"/>
      <c r="M29" s="20"/>
    </row>
    <row r="30" spans="1:13" outlineLevel="1" x14ac:dyDescent="0.35">
      <c r="A30" s="22" t="s">
        <v>863</v>
      </c>
      <c r="B30" s="108"/>
      <c r="C30" s="105"/>
      <c r="D30" s="105"/>
      <c r="E30" s="28"/>
      <c r="F30" s="28"/>
      <c r="G30" s="28"/>
      <c r="H30" s="20"/>
      <c r="L30" s="20"/>
      <c r="M30" s="20"/>
    </row>
    <row r="31" spans="1:13" outlineLevel="1" x14ac:dyDescent="0.35">
      <c r="A31" s="22" t="s">
        <v>864</v>
      </c>
      <c r="B31" s="108"/>
      <c r="C31" s="105"/>
      <c r="D31" s="105"/>
      <c r="E31" s="28"/>
      <c r="F31" s="28"/>
      <c r="G31" s="28"/>
      <c r="H31" s="20"/>
      <c r="L31" s="20"/>
      <c r="M31" s="20"/>
    </row>
    <row r="32" spans="1:13" outlineLevel="1" x14ac:dyDescent="0.35">
      <c r="A32" s="22" t="s">
        <v>865</v>
      </c>
      <c r="B32" s="108"/>
      <c r="C32" s="105"/>
      <c r="D32" s="105"/>
      <c r="E32" s="28"/>
      <c r="F32" s="28"/>
      <c r="G32" s="28"/>
      <c r="H32" s="20"/>
      <c r="L32" s="20"/>
      <c r="M32" s="20"/>
    </row>
    <row r="33" spans="1:13" ht="18.5" x14ac:dyDescent="0.35">
      <c r="A33" s="34"/>
      <c r="B33" s="33" t="s">
        <v>858</v>
      </c>
      <c r="C33" s="34"/>
      <c r="D33" s="34"/>
      <c r="E33" s="34"/>
      <c r="F33" s="34"/>
      <c r="G33" s="34"/>
      <c r="H33" s="20"/>
      <c r="L33" s="20"/>
      <c r="M33" s="20"/>
    </row>
    <row r="34" spans="1:13" ht="15" customHeight="1" x14ac:dyDescent="0.35">
      <c r="A34" s="41"/>
      <c r="B34" s="42" t="s">
        <v>843</v>
      </c>
      <c r="C34" s="41" t="s">
        <v>932</v>
      </c>
      <c r="D34" s="41" t="s">
        <v>934</v>
      </c>
      <c r="E34" s="41" t="s">
        <v>844</v>
      </c>
      <c r="F34" s="44"/>
      <c r="G34" s="44"/>
      <c r="H34" s="20"/>
      <c r="L34" s="20"/>
      <c r="M34" s="20"/>
    </row>
    <row r="35" spans="1:13" x14ac:dyDescent="0.35">
      <c r="A35" s="22" t="s">
        <v>881</v>
      </c>
      <c r="B35" s="200" t="s">
        <v>653</v>
      </c>
      <c r="C35" s="200" t="s">
        <v>653</v>
      </c>
      <c r="D35" s="200" t="s">
        <v>653</v>
      </c>
      <c r="E35" s="200" t="s">
        <v>653</v>
      </c>
      <c r="F35" s="85"/>
      <c r="G35" s="85"/>
      <c r="H35" s="20"/>
      <c r="L35" s="20"/>
      <c r="M35" s="20"/>
    </row>
    <row r="36" spans="1:13" hidden="1" x14ac:dyDescent="0.35">
      <c r="A36" s="22" t="s">
        <v>882</v>
      </c>
      <c r="B36" s="39"/>
      <c r="H36" s="20"/>
      <c r="L36" s="20"/>
      <c r="M36" s="20"/>
    </row>
    <row r="37" spans="1:13" hidden="1" x14ac:dyDescent="0.35">
      <c r="A37" s="22" t="s">
        <v>883</v>
      </c>
      <c r="B37" s="39"/>
      <c r="H37" s="20"/>
      <c r="L37" s="20"/>
      <c r="M37" s="20"/>
    </row>
    <row r="38" spans="1:13" hidden="1" x14ac:dyDescent="0.35">
      <c r="A38" s="22" t="s">
        <v>884</v>
      </c>
      <c r="B38" s="39"/>
      <c r="H38" s="20"/>
      <c r="L38" s="20"/>
      <c r="M38" s="20"/>
    </row>
    <row r="39" spans="1:13" hidden="1" x14ac:dyDescent="0.35">
      <c r="A39" s="22" t="s">
        <v>885</v>
      </c>
      <c r="B39" s="39"/>
      <c r="H39" s="20"/>
      <c r="L39" s="20"/>
      <c r="M39" s="20"/>
    </row>
    <row r="40" spans="1:13" hidden="1" x14ac:dyDescent="0.35">
      <c r="A40" s="22" t="s">
        <v>886</v>
      </c>
      <c r="B40" s="39"/>
      <c r="H40" s="20"/>
      <c r="L40" s="20"/>
      <c r="M40" s="20"/>
    </row>
    <row r="41" spans="1:13" hidden="1" x14ac:dyDescent="0.35">
      <c r="A41" s="22" t="s">
        <v>887</v>
      </c>
      <c r="B41" s="39"/>
      <c r="H41" s="20"/>
      <c r="L41" s="20"/>
      <c r="M41" s="20"/>
    </row>
    <row r="42" spans="1:13" hidden="1" x14ac:dyDescent="0.35">
      <c r="A42" s="22" t="s">
        <v>888</v>
      </c>
      <c r="B42" s="39"/>
      <c r="H42" s="20"/>
      <c r="L42" s="20"/>
      <c r="M42" s="20"/>
    </row>
    <row r="43" spans="1:13" hidden="1" x14ac:dyDescent="0.35">
      <c r="A43" s="22" t="s">
        <v>889</v>
      </c>
      <c r="B43" s="39"/>
      <c r="H43" s="20"/>
      <c r="L43" s="20"/>
      <c r="M43" s="20"/>
    </row>
    <row r="44" spans="1:13" hidden="1" x14ac:dyDescent="0.35">
      <c r="A44" s="22" t="s">
        <v>890</v>
      </c>
      <c r="B44" s="39"/>
      <c r="H44" s="20"/>
      <c r="L44" s="20"/>
      <c r="M44" s="20"/>
    </row>
    <row r="45" spans="1:13" hidden="1" x14ac:dyDescent="0.35">
      <c r="A45" s="22" t="s">
        <v>891</v>
      </c>
      <c r="B45" s="39"/>
      <c r="H45" s="20"/>
      <c r="L45" s="20"/>
      <c r="M45" s="20"/>
    </row>
    <row r="46" spans="1:13" hidden="1" x14ac:dyDescent="0.35">
      <c r="A46" s="22" t="s">
        <v>892</v>
      </c>
      <c r="B46" s="39"/>
      <c r="H46" s="20"/>
      <c r="L46" s="20"/>
      <c r="M46" s="20"/>
    </row>
    <row r="47" spans="1:13" hidden="1" x14ac:dyDescent="0.35">
      <c r="A47" s="22" t="s">
        <v>893</v>
      </c>
      <c r="B47" s="39"/>
      <c r="H47" s="20"/>
      <c r="L47" s="20"/>
      <c r="M47" s="20"/>
    </row>
    <row r="48" spans="1:13" hidden="1" x14ac:dyDescent="0.35">
      <c r="A48" s="22" t="s">
        <v>894</v>
      </c>
      <c r="B48" s="39"/>
      <c r="H48" s="20"/>
      <c r="L48" s="20"/>
      <c r="M48" s="20"/>
    </row>
    <row r="49" spans="1:13" hidden="1" x14ac:dyDescent="0.35">
      <c r="A49" s="22" t="s">
        <v>895</v>
      </c>
      <c r="B49" s="39"/>
      <c r="H49" s="20"/>
      <c r="L49" s="20"/>
      <c r="M49" s="20"/>
    </row>
    <row r="50" spans="1:13" hidden="1" x14ac:dyDescent="0.35">
      <c r="A50" s="22" t="s">
        <v>896</v>
      </c>
      <c r="B50" s="39"/>
      <c r="H50" s="20"/>
      <c r="L50" s="20"/>
      <c r="M50" s="20"/>
    </row>
    <row r="51" spans="1:13" hidden="1" x14ac:dyDescent="0.35">
      <c r="A51" s="22" t="s">
        <v>897</v>
      </c>
      <c r="B51" s="39"/>
      <c r="H51" s="20"/>
      <c r="L51" s="20"/>
      <c r="M51" s="20"/>
    </row>
    <row r="52" spans="1:13" hidden="1" x14ac:dyDescent="0.35">
      <c r="A52" s="22" t="s">
        <v>898</v>
      </c>
      <c r="B52" s="39"/>
      <c r="H52" s="20"/>
      <c r="L52" s="20"/>
      <c r="M52" s="20"/>
    </row>
    <row r="53" spans="1:13" hidden="1" x14ac:dyDescent="0.35">
      <c r="A53" s="22" t="s">
        <v>899</v>
      </c>
      <c r="B53" s="39"/>
      <c r="H53" s="20"/>
      <c r="L53" s="20"/>
      <c r="M53" s="20"/>
    </row>
    <row r="54" spans="1:13" hidden="1" x14ac:dyDescent="0.35">
      <c r="A54" s="22" t="s">
        <v>900</v>
      </c>
      <c r="B54" s="39"/>
      <c r="H54" s="20"/>
      <c r="L54" s="20"/>
      <c r="M54" s="20"/>
    </row>
    <row r="55" spans="1:13" hidden="1" x14ac:dyDescent="0.35">
      <c r="A55" s="22" t="s">
        <v>901</v>
      </c>
      <c r="B55" s="39"/>
      <c r="H55" s="20"/>
      <c r="L55" s="20"/>
      <c r="M55" s="20"/>
    </row>
    <row r="56" spans="1:13" hidden="1" x14ac:dyDescent="0.35">
      <c r="A56" s="22" t="s">
        <v>902</v>
      </c>
      <c r="B56" s="39"/>
      <c r="H56" s="20"/>
      <c r="L56" s="20"/>
      <c r="M56" s="20"/>
    </row>
    <row r="57" spans="1:13" hidden="1" x14ac:dyDescent="0.35">
      <c r="A57" s="22" t="s">
        <v>903</v>
      </c>
      <c r="B57" s="39"/>
      <c r="H57" s="20"/>
      <c r="L57" s="20"/>
      <c r="M57" s="20"/>
    </row>
    <row r="58" spans="1:13" hidden="1" x14ac:dyDescent="0.35">
      <c r="A58" s="22" t="s">
        <v>904</v>
      </c>
      <c r="B58" s="39"/>
      <c r="H58" s="20"/>
      <c r="L58" s="20"/>
      <c r="M58" s="20"/>
    </row>
    <row r="59" spans="1:13" hidden="1" x14ac:dyDescent="0.35">
      <c r="A59" s="22" t="s">
        <v>905</v>
      </c>
      <c r="B59" s="39"/>
      <c r="H59" s="20"/>
      <c r="L59" s="20"/>
      <c r="M59" s="20"/>
    </row>
    <row r="60" spans="1:13" hidden="1" outlineLevel="1" x14ac:dyDescent="0.35">
      <c r="A60" s="22" t="s">
        <v>866</v>
      </c>
      <c r="B60" s="39"/>
      <c r="E60" s="39"/>
      <c r="F60" s="39"/>
      <c r="G60" s="39"/>
      <c r="H60" s="20"/>
      <c r="L60" s="20"/>
      <c r="M60" s="20"/>
    </row>
    <row r="61" spans="1:13" hidden="1" outlineLevel="1" x14ac:dyDescent="0.35">
      <c r="A61" s="22" t="s">
        <v>867</v>
      </c>
      <c r="B61" s="39"/>
      <c r="E61" s="39"/>
      <c r="F61" s="39"/>
      <c r="G61" s="39"/>
      <c r="H61" s="20"/>
      <c r="L61" s="20"/>
      <c r="M61" s="20"/>
    </row>
    <row r="62" spans="1:13" hidden="1" outlineLevel="1" x14ac:dyDescent="0.35">
      <c r="A62" s="22" t="s">
        <v>868</v>
      </c>
      <c r="B62" s="39"/>
      <c r="E62" s="39"/>
      <c r="F62" s="39"/>
      <c r="G62" s="39"/>
      <c r="H62" s="20"/>
      <c r="L62" s="20"/>
      <c r="M62" s="20"/>
    </row>
    <row r="63" spans="1:13" hidden="1" outlineLevel="1" x14ac:dyDescent="0.35">
      <c r="A63" s="22" t="s">
        <v>869</v>
      </c>
      <c r="B63" s="39"/>
      <c r="E63" s="39"/>
      <c r="F63" s="39"/>
      <c r="G63" s="39"/>
      <c r="H63" s="20"/>
      <c r="L63" s="20"/>
      <c r="M63" s="20"/>
    </row>
    <row r="64" spans="1:13" hidden="1" outlineLevel="1" x14ac:dyDescent="0.35">
      <c r="A64" s="22" t="s">
        <v>870</v>
      </c>
      <c r="B64" s="39"/>
      <c r="E64" s="39"/>
      <c r="F64" s="39"/>
      <c r="G64" s="39"/>
      <c r="H64" s="20"/>
      <c r="L64" s="20"/>
      <c r="M64" s="20"/>
    </row>
    <row r="65" spans="1:14" hidden="1" outlineLevel="1" x14ac:dyDescent="0.35">
      <c r="A65" s="22" t="s">
        <v>871</v>
      </c>
      <c r="B65" s="39"/>
      <c r="E65" s="39"/>
      <c r="F65" s="39"/>
      <c r="G65" s="39"/>
      <c r="H65" s="20"/>
      <c r="L65" s="20"/>
      <c r="M65" s="20"/>
    </row>
    <row r="66" spans="1:14" hidden="1" outlineLevel="1" x14ac:dyDescent="0.35">
      <c r="A66" s="22" t="s">
        <v>872</v>
      </c>
      <c r="B66" s="39"/>
      <c r="E66" s="39"/>
      <c r="F66" s="39"/>
      <c r="G66" s="39"/>
      <c r="H66" s="20"/>
      <c r="L66" s="20"/>
      <c r="M66" s="20"/>
    </row>
    <row r="67" spans="1:14" hidden="1" outlineLevel="1" x14ac:dyDescent="0.35">
      <c r="A67" s="22" t="s">
        <v>873</v>
      </c>
      <c r="B67" s="39"/>
      <c r="E67" s="39"/>
      <c r="F67" s="39"/>
      <c r="G67" s="39"/>
      <c r="H67" s="20"/>
      <c r="L67" s="20"/>
      <c r="M67" s="20"/>
    </row>
    <row r="68" spans="1:14" hidden="1" outlineLevel="1" x14ac:dyDescent="0.35">
      <c r="A68" s="22" t="s">
        <v>874</v>
      </c>
      <c r="B68" s="39"/>
      <c r="E68" s="39"/>
      <c r="F68" s="39"/>
      <c r="G68" s="39"/>
      <c r="H68" s="20"/>
      <c r="L68" s="20"/>
      <c r="M68" s="20"/>
    </row>
    <row r="69" spans="1:14" hidden="1" outlineLevel="1" x14ac:dyDescent="0.35">
      <c r="A69" s="22" t="s">
        <v>875</v>
      </c>
      <c r="B69" s="39"/>
      <c r="E69" s="39"/>
      <c r="F69" s="39"/>
      <c r="G69" s="39"/>
      <c r="H69" s="20"/>
      <c r="L69" s="20"/>
      <c r="M69" s="20"/>
    </row>
    <row r="70" spans="1:14" hidden="1" outlineLevel="1" x14ac:dyDescent="0.35">
      <c r="A70" s="22" t="s">
        <v>876</v>
      </c>
      <c r="B70" s="39"/>
      <c r="E70" s="39"/>
      <c r="F70" s="39"/>
      <c r="G70" s="39"/>
      <c r="H70" s="20"/>
      <c r="L70" s="20"/>
      <c r="M70" s="20"/>
    </row>
    <row r="71" spans="1:14" hidden="1" outlineLevel="1" x14ac:dyDescent="0.35">
      <c r="A71" s="22" t="s">
        <v>877</v>
      </c>
      <c r="B71" s="39"/>
      <c r="E71" s="39"/>
      <c r="F71" s="39"/>
      <c r="G71" s="39"/>
      <c r="H71" s="20"/>
      <c r="L71" s="20"/>
      <c r="M71" s="20"/>
    </row>
    <row r="72" spans="1:14" hidden="1" outlineLevel="1" x14ac:dyDescent="0.35">
      <c r="A72" s="22" t="s">
        <v>878</v>
      </c>
      <c r="B72" s="39"/>
      <c r="E72" s="39"/>
      <c r="F72" s="39"/>
      <c r="G72" s="39"/>
      <c r="H72" s="20"/>
      <c r="L72" s="20"/>
      <c r="M72" s="20"/>
    </row>
    <row r="73" spans="1:14" ht="18.5" collapsed="1" x14ac:dyDescent="0.35">
      <c r="A73" s="34"/>
      <c r="B73" s="33" t="s">
        <v>880</v>
      </c>
      <c r="C73" s="34"/>
      <c r="D73" s="34"/>
      <c r="E73" s="34"/>
      <c r="F73" s="34"/>
      <c r="G73" s="34"/>
      <c r="H73" s="20"/>
    </row>
    <row r="74" spans="1:14" ht="15" customHeight="1" x14ac:dyDescent="0.35">
      <c r="A74" s="41"/>
      <c r="B74" s="42" t="s">
        <v>431</v>
      </c>
      <c r="C74" s="41" t="s">
        <v>935</v>
      </c>
      <c r="D74" s="41"/>
      <c r="E74" s="44"/>
      <c r="F74" s="44"/>
      <c r="G74" s="44"/>
      <c r="H74" s="52"/>
      <c r="I74" s="52"/>
      <c r="J74" s="52"/>
      <c r="K74" s="52"/>
      <c r="L74" s="52"/>
      <c r="M74" s="52"/>
      <c r="N74" s="52"/>
    </row>
    <row r="75" spans="1:14" x14ac:dyDescent="0.35">
      <c r="A75" s="22" t="s">
        <v>906</v>
      </c>
      <c r="B75" s="22" t="s">
        <v>1117</v>
      </c>
      <c r="C75" s="218">
        <v>6.94</v>
      </c>
      <c r="H75" s="20"/>
    </row>
    <row r="76" spans="1:14" x14ac:dyDescent="0.35">
      <c r="A76" s="22" t="s">
        <v>907</v>
      </c>
      <c r="B76" s="22" t="s">
        <v>1118</v>
      </c>
      <c r="C76" s="218">
        <v>10.508333333333333</v>
      </c>
      <c r="H76" s="20"/>
    </row>
    <row r="77" spans="1:14" hidden="1" outlineLevel="1" x14ac:dyDescent="0.35">
      <c r="A77" s="22" t="s">
        <v>908</v>
      </c>
      <c r="H77" s="20"/>
    </row>
    <row r="78" spans="1:14" hidden="1" outlineLevel="1" x14ac:dyDescent="0.35">
      <c r="A78" s="22" t="s">
        <v>909</v>
      </c>
      <c r="H78" s="20"/>
    </row>
    <row r="79" spans="1:14" hidden="1" outlineLevel="1" x14ac:dyDescent="0.35">
      <c r="A79" s="22" t="s">
        <v>910</v>
      </c>
      <c r="H79" s="20"/>
    </row>
    <row r="80" spans="1:14" hidden="1" outlineLevel="1" x14ac:dyDescent="0.35">
      <c r="A80" s="22" t="s">
        <v>911</v>
      </c>
      <c r="H80" s="20"/>
    </row>
    <row r="81" spans="1:8" collapsed="1" x14ac:dyDescent="0.35">
      <c r="A81" s="41"/>
      <c r="B81" s="42" t="s">
        <v>912</v>
      </c>
      <c r="C81" s="41" t="s">
        <v>387</v>
      </c>
      <c r="D81" s="41" t="s">
        <v>388</v>
      </c>
      <c r="E81" s="44" t="s">
        <v>443</v>
      </c>
      <c r="F81" s="44" t="s">
        <v>615</v>
      </c>
      <c r="G81" s="44" t="s">
        <v>931</v>
      </c>
      <c r="H81" s="20"/>
    </row>
    <row r="82" spans="1:8" x14ac:dyDescent="0.35">
      <c r="A82" s="22" t="s">
        <v>913</v>
      </c>
      <c r="B82" s="22" t="s">
        <v>964</v>
      </c>
      <c r="C82" s="199" t="s">
        <v>653</v>
      </c>
      <c r="D82" s="199" t="s">
        <v>653</v>
      </c>
      <c r="E82" s="199" t="s">
        <v>653</v>
      </c>
      <c r="F82" s="199" t="s">
        <v>653</v>
      </c>
      <c r="G82" s="199" t="s">
        <v>653</v>
      </c>
      <c r="H82" s="20"/>
    </row>
    <row r="83" spans="1:8" x14ac:dyDescent="0.35">
      <c r="A83" s="22" t="s">
        <v>914</v>
      </c>
      <c r="B83" s="22" t="s">
        <v>928</v>
      </c>
      <c r="C83" s="199" t="s">
        <v>653</v>
      </c>
      <c r="D83" s="199" t="s">
        <v>653</v>
      </c>
      <c r="E83" s="199" t="s">
        <v>653</v>
      </c>
      <c r="F83" s="199" t="s">
        <v>653</v>
      </c>
      <c r="G83" s="199" t="s">
        <v>653</v>
      </c>
      <c r="H83" s="20"/>
    </row>
    <row r="84" spans="1:8" x14ac:dyDescent="0.35">
      <c r="A84" s="22" t="s">
        <v>915</v>
      </c>
      <c r="B84" s="22" t="s">
        <v>926</v>
      </c>
      <c r="C84" s="199" t="s">
        <v>653</v>
      </c>
      <c r="D84" s="199" t="s">
        <v>653</v>
      </c>
      <c r="E84" s="199" t="s">
        <v>653</v>
      </c>
      <c r="F84" s="199" t="s">
        <v>653</v>
      </c>
      <c r="G84" s="199" t="s">
        <v>653</v>
      </c>
      <c r="H84" s="20"/>
    </row>
    <row r="85" spans="1:8" x14ac:dyDescent="0.35">
      <c r="A85" s="22" t="s">
        <v>916</v>
      </c>
      <c r="B85" s="22" t="s">
        <v>927</v>
      </c>
      <c r="C85" s="199" t="s">
        <v>653</v>
      </c>
      <c r="D85" s="199" t="s">
        <v>653</v>
      </c>
      <c r="E85" s="199" t="s">
        <v>653</v>
      </c>
      <c r="F85" s="199" t="s">
        <v>653</v>
      </c>
      <c r="G85" s="199" t="s">
        <v>653</v>
      </c>
      <c r="H85" s="20"/>
    </row>
    <row r="86" spans="1:8" x14ac:dyDescent="0.35">
      <c r="A86" s="22" t="s">
        <v>930</v>
      </c>
      <c r="B86" s="22" t="s">
        <v>929</v>
      </c>
      <c r="C86" s="199" t="s">
        <v>653</v>
      </c>
      <c r="D86" s="199" t="s">
        <v>653</v>
      </c>
      <c r="E86" s="199" t="s">
        <v>653</v>
      </c>
      <c r="F86" s="199" t="s">
        <v>653</v>
      </c>
      <c r="G86" s="199" t="s">
        <v>653</v>
      </c>
      <c r="H86" s="20"/>
    </row>
    <row r="87" spans="1:8" hidden="1" outlineLevel="1" x14ac:dyDescent="0.35">
      <c r="A87" s="22" t="s">
        <v>917</v>
      </c>
      <c r="H87" s="20"/>
    </row>
    <row r="88" spans="1:8" hidden="1" outlineLevel="1" x14ac:dyDescent="0.35">
      <c r="A88" s="22" t="s">
        <v>918</v>
      </c>
      <c r="H88" s="20"/>
    </row>
    <row r="89" spans="1:8" hidden="1" outlineLevel="1" x14ac:dyDescent="0.35">
      <c r="A89" s="22" t="s">
        <v>919</v>
      </c>
      <c r="H89" s="20"/>
    </row>
    <row r="90" spans="1:8" hidden="1" outlineLevel="1" x14ac:dyDescent="0.35">
      <c r="A90" s="22" t="s">
        <v>920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2025-04-29T15:23:21Z</cp:lastPrinted>
  <dcterms:created xsi:type="dcterms:W3CDTF">2016-04-21T08:07:20Z</dcterms:created>
  <dcterms:modified xsi:type="dcterms:W3CDTF">2025-04-29T15:24:16Z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M2MWNZVKZJLJN2YZNGE1</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128056</vt:lpwstr>
  </property>
  <property fmtid="{D5CDD505-2E9C-101B-9397-08002B2CF9AE}" pid="17" name="DISidcName">
    <vt:lpwstr>pr_ucme01</vt:lpwstr>
  </property>
  <property fmtid="{D5CDD505-2E9C-101B-9397-08002B2CF9AE}" pid="18" name="DISTaskPaneUrl">
    <vt:lpwstr>http://peucmasp01.mw.pr.geos.loc:7001/cs/idcplg?IdcService=DESKTOP_DOC_INFO&amp;dDocName=M2MWNZVKZJLJN2YZNGE1&amp;dID=128056&amp;ClientControlled=DocMan,taskpane&amp;coreContentOnly=1</vt:lpwstr>
  </property>
</Properties>
</file>