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72C3EE93-4289-468D-A2E9-88E1CADBF348}" xr6:coauthVersionLast="47" xr6:coauthVersionMax="47" xr10:uidLastSave="{00000000-0000-0000-0000-000000000000}"/>
  <bookViews>
    <workbookView xWindow="13860" yWindow="-16320" windowWidth="29040" windowHeight="1599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3" i="9"/>
  <c r="F172" i="9"/>
  <c r="F171" i="9"/>
  <c r="F170" i="9"/>
  <c r="F174" i="9"/>
  <c r="F162" i="9"/>
  <c r="F161" i="9"/>
  <c r="F160" i="9"/>
  <c r="F152" i="9"/>
  <c r="F151" i="9"/>
  <c r="F150" i="9"/>
  <c r="F101" i="9"/>
  <c r="F102" i="9"/>
  <c r="F103" i="9"/>
  <c r="F100" i="9"/>
  <c r="F106" i="9"/>
  <c r="F105" i="9"/>
  <c r="F104" i="9"/>
  <c r="F36" i="9"/>
  <c r="C177" i="8" l="1"/>
  <c r="D166" i="8"/>
  <c r="D155" i="8"/>
  <c r="D154" i="8"/>
  <c r="D153" i="8"/>
  <c r="D152" i="8"/>
  <c r="D151" i="8"/>
  <c r="D150" i="8"/>
  <c r="D149" i="8"/>
  <c r="D148" i="8"/>
  <c r="D147" i="8"/>
  <c r="D146" i="8"/>
  <c r="D145" i="8"/>
  <c r="D144" i="8"/>
  <c r="D143" i="8"/>
  <c r="D142" i="8"/>
  <c r="D141" i="8"/>
  <c r="D140" i="8"/>
  <c r="D139" i="8"/>
  <c r="C138" i="8"/>
  <c r="D138" i="8" s="1"/>
  <c r="D130" i="8"/>
  <c r="D129" i="8"/>
  <c r="D128" i="8"/>
  <c r="D127" i="8"/>
  <c r="D126" i="8"/>
  <c r="D125" i="8"/>
  <c r="D124" i="8"/>
  <c r="D123" i="8"/>
  <c r="D122" i="8"/>
  <c r="D121" i="8"/>
  <c r="D120" i="8"/>
  <c r="D119" i="8"/>
  <c r="D118" i="8"/>
  <c r="D117" i="8"/>
  <c r="D116" i="8"/>
  <c r="D115" i="8"/>
  <c r="D114" i="8"/>
  <c r="D113" i="8"/>
  <c r="D98" i="8"/>
  <c r="D97" i="8"/>
  <c r="D96" i="8"/>
  <c r="D94" i="8"/>
  <c r="D95" i="8"/>
  <c r="D89" i="8"/>
  <c r="C112" i="8"/>
  <c r="D112" i="8" s="1"/>
  <c r="C165" i="8" l="1"/>
  <c r="D165" i="8" s="1"/>
  <c r="D164" i="8"/>
  <c r="G617" i="9" l="1"/>
  <c r="F99" i="9"/>
  <c r="D99" i="9"/>
  <c r="C99" i="9"/>
  <c r="C229" i="8"/>
  <c r="C47" i="8"/>
  <c r="D382" i="9" l="1"/>
  <c r="C382" i="9"/>
  <c r="D346" i="9"/>
  <c r="C346" i="9"/>
  <c r="C585" i="9"/>
  <c r="D585" i="9"/>
  <c r="D45" i="8"/>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<sst xmlns="http://schemas.openxmlformats.org/spreadsheetml/2006/main" count="2914" uniqueCount="1876">
  <si>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</si>
  <si>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</si>
  <si>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</si>
  <si>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</si>
  <si>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</si>
  <si>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</si>
  <si>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</si>
  <si>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</si>
  <si>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</si>
  <si>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</si>
  <si>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</si>
  <si>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</si>
  <si>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</si>
  <si>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</si>
  <si>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</si>
  <si>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</si>
  <si>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</si>
  <si>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</si>
  <si>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</si>
  <si>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</si>
  <si>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</si>
  <si>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</si>
  <si>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</si>
  <si>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</si>
  <si>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</si>
  <si>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</si>
  <si>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</si>
  <si>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</si>
  <si>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</si>
  <si>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</si>
  <si>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</si>
  <si>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</si>
  <si>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</si>
  <si>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</si>
  <si>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</si>
  <si>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</si>
  <si>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</si>
  <si>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</si>
  <si>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</si>
  <si>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</si>
  <si>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</si>
  <si>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</si>
  <si>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</si>
  <si>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</si>
  <si>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</si>
  <si>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</si>
  <si>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</si>
  <si>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</si>
  <si>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</si>
  <si>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</si>
  <si>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</si>
  <si>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</si>
  <si>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</si>
  <si>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</si>
  <si>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</si>
  <si>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</si>
  <si>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</si>
  <si>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</si>
  <si>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</si>
  <si>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</si>
  <si>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</si>
  <si>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</si>
  <si>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</si>
  <si>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</si>
  <si>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</si>
  <si>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</si>
  <si>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</si>
  <si>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</si>
  <si>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</si>
  <si>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</si>
  <si>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</si>
  <si>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</si>
  <si>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</si>
  <si>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</si>
  <si>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</si>
  <si>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</si>
  <si>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</si>
  <si>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</si>
  <si>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</si>
  <si>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</si>
  <si>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</si>
  <si>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</si>
  <si>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</si>
  <si>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</si>
  <si>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</si>
  <si>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</si>
  <si>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</si>
  <si>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</si>
  <si>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</si>
  <si>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</si>
  <si>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</si>
  <si>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</si>
  <si>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</si>
  <si>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</si>
  <si>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</si>
  <si>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</si>
  <si>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</si>
  <si>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</si>
  <si>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</si>
  <si>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</si>
  <si>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</si>
  <si>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</si>
  <si>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</si>
  <si>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</si>
  <si>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</si>
  <si>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</si>
  <si>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</si>
  <si>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</si>
  <si>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</si>
  <si>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</si>
  <si>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</si>
  <si>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</si>
  <si>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</si>
  <si>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</si>
  <si>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</si>
  <si>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</si>
  <si>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</si>
  <si>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</si>
  <si>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</si>
  <si>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</si>
  <si>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</si>
  <si>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</si>
  <si>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</si>
  <si>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</si>
  <si>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</si>
  <si>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</si>
  <si>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</si>
  <si>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</si>
  <si>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</si>
  <si>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</si>
  <si>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</si>
  <si>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</si>
  <si>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</si>
  <si>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</si>
  <si>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</si>
  <si>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</si>
  <si>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</si>
  <si>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</si>
  <si>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</si>
  <si>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</si>
  <si>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</si>
  <si>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</si>
  <si>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</si>
  <si>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</si>
  <si>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</si>
  <si>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</si>
  <si>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</si>
  <si>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</si>
  <si>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</si>
  <si>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</si>
  <si>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</si>
  <si>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</si>
  <si>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</si>
  <si>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</si>
  <si>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</si>
  <si>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</si>
  <si>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</si>
  <si>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</si>
  <si>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</si>
  <si>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</si>
  <si>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</si>
  <si>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</si>
  <si>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</si>
  <si>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</si>
  <si>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</si>
  <si>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</si>
  <si>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</si>
  <si>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</si>
  <si>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</si>
  <si>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</si>
  <si>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</si>
  <si>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</si>
  <si>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</si>
  <si>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</si>
  <si>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</si>
  <si>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</si>
  <si>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</si>
  <si>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</si>
  <si>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</si>
  <si>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</si>
  <si>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</si>
  <si>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</si>
  <si>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</si>
  <si>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</si>
  <si>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</si>
  <si>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</si>
  <si>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</si>
  <si>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</si>
  <si>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</si>
  <si>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</si>
  <si>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</si>
  <si>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</si>
  <si>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</si>
  <si>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</si>
  <si>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</si>
  <si>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</si>
  <si>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</si>
  <si>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</si>
  <si>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</si>
  <si>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</si>
  <si>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</si>
  <si>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</si>
  <si>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</si>
  <si>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</si>
  <si>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</si>
  <si>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</si>
  <si>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</si>
  <si>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</si>
  <si>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</si>
  <si>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</si>
  <si>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</si>
  <si>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</si>
  <si>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</si>
  <si>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</si>
  <si>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</si>
  <si>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</si>
  <si>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</si>
  <si>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</si>
  <si>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</si>
  <si>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</si>
  <si>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</si>
  <si>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</si>
  <si>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</si>
  <si>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</si>
  <si>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</si>
  <si>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</si>
  <si>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</si>
  <si>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</si>
  <si>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</si>
  <si>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</si>
  <si>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</si>
  <si>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</si>
  <si>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</si>
  <si>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</si>
  <si>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</si>
  <si>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</si>
  <si>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</si>
  <si>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</si>
  <si>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</si>
  <si>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</si>
  <si>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</si>
  <si>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</si>
  <si>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</si>
  <si>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</si>
  <si>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</si>
  <si>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</si>
  <si>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</si>
  <si>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</si>
  <si>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</si>
  <si>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</si>
  <si>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</si>
  <si>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</si>
  <si>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</si>
  <si>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</si>
  <si>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</si>
  <si>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</si>
  <si>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</si>
  <si>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</si>
  <si>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</si>
  <si>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</si>
  <si>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</si>
  <si>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</si>
  <si>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</si>
  <si>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</si>
  <si>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</si>
  <si>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</si>
  <si>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</si>
  <si>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</si>
  <si>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</si>
  <si>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</si>
  <si>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</si>
  <si>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</si>
  <si>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</si>
  <si>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</si>
  <si>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</si>
  <si>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</si>
  <si>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</si>
  <si>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</si>
  <si>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</si>
  <si>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</si>
  <si>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</si>
  <si>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</si>
  <si>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</si>
  <si>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</si>
  <si>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</si>
  <si>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</si>
  <si>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</si>
  <si>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</si>
  <si>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</si>
  <si>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</si>
  <si>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</si>
  <si>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</si>
  <si>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</si>
  <si>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</si>
  <si>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</si>
  <si>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</si>
  <si>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</si>
  <si>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</si>
  <si>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</si>
  <si>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</si>
  <si>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</si>
  <si>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</si>
  <si>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</si>
  <si>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</si>
  <si>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</si>
  <si>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</si>
  <si>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</si>
  <si>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</si>
  <si>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</si>
  <si>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</si>
  <si>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</si>
  <si>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</si>
  <si>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</si>
  <si>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</si>
  <si>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</si>
  <si>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</si>
  <si>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</si>
  <si>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</si>
  <si>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</si>
  <si>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</si>
  <si>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</si>
  <si>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</si>
  <si>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</si>
  <si>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</si>
  <si>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</si>
  <si>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</si>
  <si>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</si>
  <si>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</si>
  <si>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</si>
  <si>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</si>
  <si>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</si>
  <si>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</si>
  <si>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</si>
  <si>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</si>
  <si>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</si>
  <si>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</si>
  <si>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</si>
  <si>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</si>
  <si>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</si>
  <si>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</si>
  <si>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</si>
  <si>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</si>
  <si>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</si>
  <si>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</si>
  <si>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</si>
  <si>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</si>
  <si>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</si>
  <si>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</si>
  <si>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</si>
  <si>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</si>
  <si>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</si>
  <si>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</si>
  <si>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</si>
  <si>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</si>
  <si>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</si>
  <si>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</si>
  <si>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</si>
  <si>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</si>
  <si>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</si>
  <si>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</si>
  <si>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</si>
  <si>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</si>
  <si>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</si>
  <si>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</si>
  <si>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</si>
  <si>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</si>
  <si>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</si>
  <si>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</si>
  <si>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</si>
  <si>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</si>
  <si>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</si>
  <si>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</si>
  <si>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</si>
  <si>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</si>
  <si>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</si>
  <si>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</si>
  <si>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</si>
  <si>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</si>
  <si>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</si>
  <si>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</si>
  <si>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</si>
  <si>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</si>
  <si>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</si>
  <si>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</si>
  <si>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</si>
  <si>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</si>
  <si>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</si>
  <si>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</si>
  <si>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</si>
  <si>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</si>
  <si>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</si>
  <si>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</si>
  <si>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</si>
  <si>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</si>
  <si>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</si>
  <si>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</si>
  <si>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</si>
  <si>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</si>
  <si>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</si>
  <si>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</si>
  <si>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</si>
  <si>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</si>
  <si>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</si>
  <si>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</si>
  <si>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</si>
  <si>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</si>
  <si>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</si>
  <si>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</si>
  <si>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</si>
  <si>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</si>
  <si>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</si>
  <si>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</si>
  <si>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</si>
  <si>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</si>
  <si>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</si>
  <si>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</si>
  <si>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</si>
  <si>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</si>
  <si>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</si>
  <si>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</si>
  <si>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</si>
  <si>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</si>
  <si>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</si>
  <si>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</si>
  <si>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</si>
  <si>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</si>
  <si>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</si>
  <si>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</si>
  <si>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</si>
  <si>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</si>
  <si>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</si>
  <si>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</si>
  <si>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</si>
  <si>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</si>
  <si>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</si>
  <si>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</si>
  <si>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</si>
  <si>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</si>
  <si>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</si>
  <si>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</si>
  <si>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</si>
  <si>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</si>
  <si>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</si>
  <si>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</si>
  <si>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</si>
  <si>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</si>
  <si>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</si>
  <si>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</si>
  <si>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</si>
  <si>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</si>
  <si>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</si>
  <si>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</si>
  <si>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</si>
  <si>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</si>
  <si>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</si>
  <si>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</si>
  <si>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</si>
  <si>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</si>
  <si>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</si>
  <si>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</si>
  <si>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</si>
  <si>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</si>
  <si>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</si>
  <si>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</si>
  <si>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</si>
  <si>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</si>
  <si>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</si>
  <si>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</si>
  <si>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</si>
  <si>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</si>
  <si>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</si>
  <si>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</si>
  <si>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</si>
  <si>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</si>
  <si>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</si>
  <si>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</si>
  <si>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</si>
  <si>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</si>
  <si>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</si>
  <si>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</si>
  <si>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</si>
  <si>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</si>
  <si>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</si>
  <si>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</si>
  <si>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</si>
  <si>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</si>
  <si>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</si>
  <si>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</si>
  <si>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</si>
  <si>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</si>
  <si>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</si>
  <si>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</si>
  <si>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</si>
  <si>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</si>
  <si>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</si>
  <si>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</si>
  <si>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</si>
  <si>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</si>
  <si>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</si>
  <si>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</si>
  <si>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</si>
  <si>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</si>
  <si>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</si>
  <si>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</si>
  <si>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</si>
  <si>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</si>
  <si>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</si>
  <si>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</si>
  <si>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</si>
  <si>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</si>
  <si>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</si>
  <si>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</si>
  <si>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</si>
  <si>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</si>
  <si>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</si>
  <si>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</si>
  <si>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</si>
  <si>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</si>
  <si>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</si>
  <si>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</si>
  <si>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</si>
  <si>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</si>
  <si>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</si>
  <si>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</si>
  <si>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</si>
  <si>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</si>
  <si>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</si>
  <si>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</si>
  <si>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</si>
  <si>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</si>
  <si>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</si>
  <si>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</si>
  <si>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</si>
  <si>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</si>
  <si>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</si>
  <si>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</si>
  <si>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</si>
  <si>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</si>
  <si>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</si>
  <si>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</si>
  <si>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</si>
  <si>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</si>
  <si>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</si>
  <si>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</si>
  <si>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</si>
  <si>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</si>
  <si>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</si>
  <si>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</si>
  <si>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</si>
  <si>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</si>
  <si>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</si>
  <si>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</si>
  <si>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</si>
  <si>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</si>
  <si>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</si>
  <si>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</si>
  <si>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</si>
  <si>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</si>
  <si>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</si>
  <si>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</si>
  <si>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</si>
  <si>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</si>
  <si>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</si>
  <si>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</si>
  <si>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</si>
  <si>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</si>
  <si>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</si>
  <si>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</si>
  <si>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</si>
  <si>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</si>
  <si>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</si>
  <si>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</si>
  <si>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</si>
  <si>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</si>
  <si>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</si>
  <si>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</si>
  <si>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</si>
  <si>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</si>
  <si>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</si>
  <si>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</si>
  <si>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</si>
  <si>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</si>
  <si>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</si>
  <si>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</si>
  <si>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</si>
  <si>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</si>
  <si>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</si>
  <si>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</si>
  <si>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</si>
  <si>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</si>
  <si>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</si>
  <si>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</si>
  <si>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</si>
  <si>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</si>
  <si>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</si>
  <si>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</si>
  <si>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</si>
  <si>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</si>
  <si>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</si>
  <si>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</si>
  <si>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</si>
  <si>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</si>
  <si>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</si>
  <si>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</si>
  <si>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</si>
  <si>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</si>
  <si>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</si>
  <si>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</si>
  <si>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</si>
  <si>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</si>
  <si>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</si>
  <si>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</si>
  <si>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</si>
  <si>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</si>
  <si>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</si>
  <si>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</si>
  <si>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</si>
  <si>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</si>
  <si>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</si>
  <si>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</si>
  <si>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</si>
  <si>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</si>
  <si>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</si>
  <si>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</si>
  <si>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</si>
  <si>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</si>
  <si>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</si>
  <si>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</si>
  <si>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</si>
  <si>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</si>
  <si>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</si>
  <si>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</si>
  <si>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</si>
  <si>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</si>
  <si>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</si>
  <si>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</si>
  <si>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</si>
  <si>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</si>
  <si>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</si>
  <si>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</si>
  <si>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</si>
  <si>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</si>
  <si>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</si>
  <si>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</si>
  <si>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</si>
  <si>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</si>
  <si>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</si>
  <si>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</si>
  <si>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</si>
  <si>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</si>
  <si>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</si>
  <si>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</si>
  <si>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</si>
  <si>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</si>
  <si>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</si>
  <si>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</si>
  <si>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</si>
  <si>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</si>
  <si>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</si>
  <si>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</si>
  <si>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</si>
  <si>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</si>
  <si>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</si>
  <si>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</si>
  <si>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</si>
  <si>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</si>
  <si>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</si>
  <si>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</si>
  <si>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</si>
  <si>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</si>
  <si>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</si>
  <si>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</si>
  <si>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</si>
  <si>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</si>
  <si>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</si>
  <si>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</si>
  <si>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</si>
  <si>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</si>
  <si>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</si>
  <si>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</si>
  <si>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</si>
  <si>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</si>
  <si>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</si>
  <si>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</si>
  <si>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</si>
  <si>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</si>
  <si>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</si>
  <si>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</si>
  <si>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</si>
  <si>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</si>
  <si>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</si>
  <si>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</si>
  <si>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</si>
  <si>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</si>
  <si>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</si>
  <si>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</si>
  <si>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</si>
  <si>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</si>
  <si>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</si>
  <si>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</si>
  <si>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</si>
  <si>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</si>
  <si>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</si>
  <si>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</si>
  <si>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</si>
  <si>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</si>
  <si>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</si>
  <si>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</si>
  <si>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</si>
  <si>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</si>
  <si>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</si>
  <si>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</si>
  <si>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</si>
  <si>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</si>
  <si>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</si>
  <si>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</si>
  <si>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</si>
  <si>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</si>
  <si>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</si>
  <si>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</si>
  <si>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</si>
  <si>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</si>
  <si>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</si>
  <si>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</si>
  <si>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</si>
  <si>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</si>
  <si>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</si>
  <si>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</si>
  <si>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</si>
  <si>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</si>
  <si>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</si>
  <si>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</si>
  <si>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</si>
  <si>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</si>
  <si>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</si>
  <si>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</si>
  <si>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</si>
  <si>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</si>
  <si>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</si>
  <si>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</si>
  <si>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</si>
  <si>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</si>
  <si>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</si>
  <si>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</si>
  <si>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</si>
  <si>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</si>
  <si>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</si>
  <si>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</si>
  <si>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</si>
  <si>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</si>
  <si>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</si>
  <si>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</si>
  <si>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</si>
  <si>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</si>
  <si>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</si>
  <si>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</si>
  <si>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</si>
  <si>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</si>
  <si>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</si>
  <si>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</si>
  <si>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</si>
  <si>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</si>
  <si>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</si>
  <si>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</si>
  <si>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</si>
  <si>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</si>
  <si>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</si>
  <si>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</si>
  <si>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</si>
  <si>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</si>
  <si>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</si>
  <si>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</si>
  <si>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</si>
  <si>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</si>
  <si>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</si>
  <si>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</si>
  <si>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</si>
  <si>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</si>
  <si>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</si>
  <si>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</si>
  <si>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</si>
  <si>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</si>
  <si>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</si>
  <si>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</si>
  <si>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</si>
  <si>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</si>
  <si>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</si>
  <si>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</si>
  <si>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</si>
  <si>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</si>
  <si>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</si>
  <si>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</si>
  <si>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</si>
  <si>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</si>
  <si>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</si>
  <si>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</si>
  <si>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</si>
  <si>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</si>
  <si>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</si>
  <si>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</si>
  <si>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</si>
  <si>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</si>
  <si>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</si>
  <si>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</si>
  <si>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</si>
  <si>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</si>
  <si>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</si>
  <si>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</si>
  <si>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</si>
  <si>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</si>
  <si>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</si>
  <si>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</si>
  <si>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</si>
  <si>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</si>
  <si>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</si>
  <si>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</si>
  <si>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</si>
  <si>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</si>
  <si>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</si>
  <si>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</si>
  <si>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</si>
  <si>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</si>
  <si>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</si>
  <si>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</si>
  <si>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</si>
  <si>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</si>
  <si>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</si>
  <si>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</si>
  <si>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</si>
  <si>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</si>
  <si>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</si>
  <si>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</si>
  <si>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</si>
  <si>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</si>
  <si>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</si>
  <si>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</si>
  <si>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</si>
  <si>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</si>
  <si>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</si>
  <si>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</si>
  <si>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</si>
  <si>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</si>
  <si>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</si>
  <si>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</si>
  <si>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</si>
  <si>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</si>
  <si>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</si>
  <si>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</si>
  <si>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</si>
  <si>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</si>
  <si>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</si>
  <si>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</si>
  <si>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</si>
  <si>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</si>
  <si>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</si>
  <si>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</si>
  <si>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</si>
  <si>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</si>
  <si>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</si>
  <si>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</si>
  <si>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</si>
  <si>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</si>
  <si>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</si>
  <si>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</si>
  <si>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</si>
  <si>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</si>
  <si>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</si>
  <si>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</si>
  <si>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</si>
  <si>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</si>
  <si>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</si>
  <si>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</si>
  <si>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</si>
  <si>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</si>
  <si>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</si>
  <si>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</si>
  <si>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</si>
  <si>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</si>
  <si>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</si>
  <si>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</si>
  <si>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</si>
  <si>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</si>
  <si>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</si>
  <si>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</si>
  <si>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</si>
  <si>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</si>
  <si>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</si>
  <si>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</si>
  <si>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</si>
  <si>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</si>
  <si>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</si>
  <si>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</si>
  <si>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</si>
  <si>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</si>
  <si>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</si>
  <si>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</si>
  <si>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</si>
  <si>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</si>
  <si>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</si>
  <si>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</si>
  <si>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</si>
  <si>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</si>
  <si>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</si>
  <si>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</si>
  <si>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</si>
  <si>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</si>
  <si>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</si>
  <si>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</si>
  <si>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</si>
  <si>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</si>
  <si>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</si>
  <si>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</si>
  <si>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</si>
  <si>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</si>
  <si>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</si>
  <si>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</si>
  <si>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</si>
  <si>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</si>
  <si>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</si>
  <si>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</si>
  <si>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</si>
  <si>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</si>
  <si>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</si>
  <si>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</si>
  <si>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</si>
  <si>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</si>
  <si>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</si>
  <si>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</si>
  <si>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</si>
  <si>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</si>
  <si>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</si>
  <si>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</si>
  <si>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</si>
  <si>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</si>
  <si>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</si>
  <si>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</si>
  <si>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</si>
  <si>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</si>
  <si>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</si>
  <si>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</si>
  <si>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</si>
  <si>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</si>
  <si>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</si>
  <si>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</si>
  <si>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</si>
  <si>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</si>
  <si>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</si>
  <si>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</si>
  <si>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</si>
  <si>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</si>
  <si>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</si>
  <si>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</si>
  <si>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</si>
  <si>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</si>
  <si>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</si>
  <si>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</si>
  <si>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</si>
  <si>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</si>
  <si>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</si>
  <si>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</si>
  <si>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</si>
  <si>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</si>
  <si>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</si>
  <si>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</si>
  <si>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</si>
  <si>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</si>
  <si>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</si>
  <si>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</si>
  <si>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</si>
  <si>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</si>
  <si>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</si>
  <si>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</si>
  <si>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</si>
  <si>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</si>
  <si>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</si>
  <si>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</si>
  <si>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</si>
  <si>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</si>
  <si>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</si>
  <si>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</si>
  <si>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</si>
  <si>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</si>
  <si>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</si>
  <si>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</si>
  <si>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</si>
  <si>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</si>
  <si>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</si>
  <si>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</si>
  <si>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</si>
  <si>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</si>
  <si>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</si>
  <si>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</si>
  <si>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</si>
  <si>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</si>
  <si>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</si>
  <si>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</si>
  <si>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</si>
  <si>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</si>
  <si>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</si>
  <si>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</si>
  <si>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</si>
  <si>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</si>
  <si>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</si>
  <si>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</si>
  <si>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</si>
  <si>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</si>
  <si>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</si>
  <si>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</si>
  <si>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</si>
  <si>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</si>
  <si>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</si>
  <si>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</si>
  <si>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</si>
  <si>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</si>
  <si>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</si>
  <si>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</si>
  <si>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</si>
  <si>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</si>
  <si>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</si>
  <si>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</si>
  <si>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</si>
  <si>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</si>
  <si>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</si>
  <si>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</si>
  <si>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</si>
  <si>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</si>
  <si>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</si>
  <si>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</si>
  <si>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</si>
  <si>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</si>
  <si>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</si>
  <si>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</si>
  <si>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</si>
  <si>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</si>
  <si>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</si>
  <si>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</si>
  <si>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</si>
  <si>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</si>
  <si>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</si>
  <si>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</si>
  <si>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</si>
  <si>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</si>
  <si>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</si>
  <si>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</si>
  <si>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</si>
  <si>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</si>
  <si>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</si>
  <si>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</si>
  <si>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</si>
  <si>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</si>
  <si>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</si>
  <si>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</si>
  <si>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</si>
  <si>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</si>
  <si>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</si>
  <si>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</si>
  <si>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</si>
  <si>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</si>
  <si>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</si>
  <si>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</si>
  <si>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</si>
  <si>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</si>
  <si>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</si>
  <si>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</si>
  <si>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</si>
  <si>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</si>
  <si>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</si>
  <si>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</si>
  <si>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</si>
  <si>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</si>
  <si>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</si>
  <si>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</si>
  <si>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</si>
  <si>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</si>
  <si>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</si>
  <si>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</si>
  <si>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</si>
  <si>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</si>
  <si>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</si>
  <si>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</si>
  <si>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</si>
  <si>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</si>
  <si>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</si>
  <si>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</si>
  <si>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</si>
  <si>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</si>
  <si>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</si>
  <si>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</si>
  <si>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</si>
  <si>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</si>
  <si>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</si>
  <si>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</si>
  <si>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</si>
  <si>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</si>
  <si>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</si>
  <si>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</si>
  <si>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</si>
  <si>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</si>
  <si>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</si>
  <si>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</si>
  <si>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</si>
  <si>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</si>
  <si>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</si>
  <si>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</si>
  <si>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</si>
  <si>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</si>
  <si>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</si>
  <si>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</si>
  <si>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</si>
  <si>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</si>
  <si>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</si>
  <si>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</si>
  <si>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</si>
  <si>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</si>
  <si>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</si>
  <si>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</si>
  <si>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</si>
  <si>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</si>
  <si>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</si>
  <si>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</si>
  <si>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</si>
  <si>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</si>
  <si>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</si>
  <si>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</si>
  <si>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</si>
  <si>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</si>
  <si>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</si>
  <si>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</si>
  <si>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</si>
  <si>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</si>
  <si>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</si>
  <si>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</si>
  <si>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</si>
  <si>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</si>
  <si>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</si>
  <si>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</si>
  <si>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</si>
  <si>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</si>
  <si>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</si>
  <si>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</si>
  <si>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</si>
  <si>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</si>
  <si>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</si>
  <si>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</si>
  <si>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</si>
  <si>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</si>
  <si>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</si>
  <si>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</si>
  <si>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</si>
  <si>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</si>
  <si>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</si>
  <si>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</si>
  <si>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</si>
  <si>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</si>
  <si>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</si>
  <si>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</si>
  <si>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</si>
  <si>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</si>
  <si>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</si>
  <si>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</si>
  <si>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</si>
  <si>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</si>
  <si>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</si>
  <si>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</si>
  <si>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</si>
  <si>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</si>
  <si>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</si>
  <si>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</si>
  <si>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</si>
  <si>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</si>
  <si>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</si>
  <si>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</si>
  <si>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</si>
  <si>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</si>
  <si>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</si>
  <si>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</si>
  <si>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</si>
  <si>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</si>
  <si>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</si>
  <si>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</si>
  <si>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</si>
  <si>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</si>
  <si>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</si>
  <si>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</si>
  <si>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</si>
  <si>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</si>
  <si>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</si>
  <si>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</si>
  <si>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</si>
  <si>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</si>
  <si>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</si>
  <si>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</si>
  <si>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</si>
  <si>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</si>
  <si>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</si>
  <si>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</si>
  <si>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</si>
  <si>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</si>
  <si>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</si>
  <si>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</si>
  <si>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</si>
  <si>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</si>
  <si>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</si>
  <si>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</si>
  <si>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</si>
  <si>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</si>
  <si>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</si>
  <si>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</si>
  <si>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</si>
  <si>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</si>
  <si>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</si>
  <si>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</si>
  <si>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</si>
  <si>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</si>
  <si>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</si>
  <si>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</si>
  <si>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</si>
  <si>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</si>
  <si>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</si>
  <si>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</si>
  <si>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</si>
  <si>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</si>
  <si>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</si>
  <si>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</si>
  <si>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</si>
  <si>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</si>
  <si>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</si>
  <si>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</si>
  <si>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</si>
  <si>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</si>
  <si>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</si>
  <si>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</si>
  <si>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</si>
  <si>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</si>
  <si>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</si>
  <si>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</si>
  <si>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</si>
  <si>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</si>
  <si>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</si>
  <si>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</si>
  <si>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</si>
  <si>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</si>
  <si>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</si>
  <si>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</si>
  <si>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</si>
  <si>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</si>
  <si>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</si>
  <si>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</si>
  <si>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</si>
  <si>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</si>
  <si>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</si>
  <si>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</si>
  <si>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</si>
  <si>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</si>
  <si>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</si>
  <si>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</si>
  <si>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</si>
  <si>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</si>
  <si>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</si>
  <si>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</si>
  <si>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</si>
  <si>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</si>
  <si>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</si>
  <si>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</si>
  <si>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</si>
  <si>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</si>
  <si>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</si>
  <si>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</si>
  <si>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</si>
  <si>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</si>
  <si>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</si>
  <si>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</si>
  <si>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</si>
  <si>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</si>
  <si>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</si>
  <si>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</si>
  <si>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</si>
  <si>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</si>
  <si>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</si>
  <si>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</si>
  <si>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</si>
  <si>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</si>
  <si>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</si>
  <si>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</si>
  <si>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</si>
  <si>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</si>
  <si>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</si>
  <si>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</si>
  <si>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</si>
  <si>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</si>
  <si>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</si>
  <si>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</si>
  <si>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</si>
  <si>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</si>
  <si>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</si>
  <si>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</si>
  <si>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</si>
  <si>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</si>
  <si>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</si>
  <si>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</si>
  <si>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</si>
  <si>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</si>
  <si>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</si>
  <si>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</si>
  <si>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</si>
  <si>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</si>
  <si>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</si>
  <si>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</si>
  <si>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</si>
  <si>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</si>
  <si>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</si>
  <si>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</si>
  <si>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</si>
  <si>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</si>
  <si>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</si>
  <si>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</si>
  <si>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</si>
  <si>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</si>
  <si>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</si>
  <si>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</si>
  <si>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</si>
  <si>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</si>
  <si>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</si>
  <si>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</si>
  <si>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</si>
  <si>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</si>
  <si>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</si>
  <si>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</si>
  <si>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</si>
  <si>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</si>
  <si>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</si>
  <si>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</si>
  <si>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</si>
  <si>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</si>
  <si>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</si>
  <si>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</si>
  <si>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</si>
  <si>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</si>
  <si>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</si>
  <si>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</si>
  <si>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</si>
  <si>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</si>
  <si>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</si>
  <si>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</si>
  <si>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</si>
  <si>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</si>
  <si>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</si>
  <si>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</si>
  <si>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</si>
  <si>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</si>
  <si>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</si>
  <si>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</si>
  <si>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</si>
  <si>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</si>
  <si>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</si>
  <si>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</si>
  <si>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</si>
  <si>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</si>
  <si>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</si>
  <si>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</si>
  <si>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</si>
  <si>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</si>
  <si>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</si>
  <si>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</si>
  <si>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</si>
  <si>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</si>
  <si>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</si>
  <si>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</si>
  <si>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</si>
  <si>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</si>
  <si>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</si>
  <si>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</si>
  <si>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</si>
  <si>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</si>
  <si>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</si>
  <si>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</si>
  <si>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</si>
  <si>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</si>
  <si>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</si>
  <si>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</si>
  <si>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</si>
  <si>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</si>
  <si>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</si>
  <si>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</si>
  <si>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</si>
  <si>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</si>
  <si>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</si>
  <si>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</si>
  <si>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</si>
  <si>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</si>
  <si>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</si>
  <si>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</si>
  <si>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</si>
  <si>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</si>
  <si>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</si>
  <si>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</si>
  <si>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</si>
  <si>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</si>
  <si>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</si>
  <si>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</si>
  <si>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</si>
  <si>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</si>
  <si>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</si>
  <si>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</si>
  <si>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</si>
  <si>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</si>
  <si>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</si>
  <si>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</si>
  <si>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</si>
  <si>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</si>
  <si>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</si>
  <si>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</si>
  <si>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</si>
  <si>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</si>
  <si>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</si>
  <si>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</si>
  <si>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</si>
  <si>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</si>
  <si>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</si>
  <si>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</si>
  <si>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</si>
  <si>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</si>
  <si>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</si>
  <si>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</si>
  <si>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</si>
  <si>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</si>
  <si>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</si>
  <si>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</si>
  <si>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</si>
  <si>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</si>
  <si>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</si>
  <si>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</si>
  <si>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</si>
  <si>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</si>
  <si>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</si>
  <si>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</si>
  <si>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</si>
  <si>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</si>
  <si>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</si>
  <si>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</si>
  <si>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</si>
  <si>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</si>
  <si>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</si>
  <si>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</si>
  <si>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</si>
  <si>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</si>
  <si>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</si>
  <si>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</si>
  <si>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</si>
  <si>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</si>
  <si>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</si>
  <si>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</si>
  <si>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</si>
  <si>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</si>
  <si>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</si>
  <si>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</si>
  <si>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</si>
  <si>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</si>
  <si>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</si>
  <si>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</si>
  <si>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</si>
  <si>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</si>
  <si>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</si>
  <si>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</si>
  <si>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</si>
  <si>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</si>
  <si>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</si>
  <si>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</si>
  <si>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</si>
  <si>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</si>
  <si>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</si>
  <si>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</si>
  <si>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</si>
  <si>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</si>
  <si>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</si>
  <si>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</si>
  <si>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</si>
  <si>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</si>
  <si>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</si>
  <si>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</si>
  <si>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</si>
  <si>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</si>
  <si>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</si>
  <si>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</si>
  <si>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</si>
  <si>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</si>
  <si>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</si>
  <si>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</si>
  <si>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</si>
  <si>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</si>
  <si>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</si>
  <si>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</si>
  <si>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</si>
  <si>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</si>
  <si>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</si>
  <si>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</si>
  <si>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</si>
  <si>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</si>
  <si>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</si>
  <si>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</si>
  <si>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</si>
  <si>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</si>
  <si>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</si>
  <si>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</si>
  <si>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</si>
  <si>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</si>
  <si>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</si>
  <si>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</si>
  <si>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</si>
  <si>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</si>
  <si>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</si>
  <si>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</si>
  <si>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</si>
  <si>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</si>
  <si>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</si>
  <si>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</si>
  <si>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</si>
  <si>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</si>
  <si>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</si>
  <si>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</si>
  <si>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</si>
  <si>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</si>
  <si>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</si>
  <si>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</si>
  <si>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</si>
  <si>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</si>
  <si>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</si>
  <si>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</si>
  <si>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</si>
  <si>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</si>
  <si>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</si>
  <si>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</si>
  <si>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</si>
  <si>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</si>
  <si>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</si>
  <si>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</si>
  <si>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</si>
  <si>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</si>
  <si>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</si>
  <si>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</si>
  <si>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</si>
  <si>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</si>
  <si>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</si>
  <si>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</si>
  <si>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</si>
  <si>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</si>
  <si>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</si>
  <si>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</si>
  <si>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</si>
  <si>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</si>
  <si>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</si>
  <si>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</si>
  <si>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</si>
  <si>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</si>
  <si>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</si>
  <si>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</si>
  <si>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</si>
  <si>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</si>
  <si>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</si>
  <si>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</si>
  <si>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</si>
  <si>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</si>
  <si>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</si>
  <si>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</si>
  <si>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</si>
  <si>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</si>
  <si>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</si>
  <si>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</si>
  <si>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</si>
  <si>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</si>
  <si>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</si>
  <si>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</si>
  <si>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</si>
  <si>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</si>
  <si>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</si>
  <si>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</si>
  <si>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</si>
  <si>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</si>
  <si>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</si>
  <si>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</si>
  <si>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</si>
  <si>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</si>
  <si>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</si>
  <si>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</si>
  <si>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</si>
  <si>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</si>
  <si>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</si>
  <si>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</si>
  <si>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</si>
  <si>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</si>
  <si>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</si>
  <si>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</si>
  <si>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</si>
  <si>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</si>
  <si>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</si>
  <si>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</si>
  <si>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</si>
  <si>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</si>
  <si>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</si>
  <si>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</si>
  <si>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</si>
  <si>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</si>
  <si>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</si>
  <si>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</si>
  <si>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</si>
  <si>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</si>
  <si>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</si>
  <si>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</si>
  <si>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</si>
  <si>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</si>
  <si>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</si>
  <si>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</si>
  <si>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</si>
  <si>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</si>
  <si>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</si>
  <si>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</si>
  <si>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</si>
  <si>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</si>
  <si>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</si>
  <si>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</si>
  <si>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</si>
  <si>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</si>
  <si>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</si>
  <si>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</si>
  <si>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</si>
  <si>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</si>
  <si>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</si>
  <si>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</si>
  <si>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</si>
  <si>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</si>
  <si>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</si>
  <si>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</si>
  <si>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</si>
  <si>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Report Reference Date:</t>
  </si>
  <si>
    <t>Report Frequency:</t>
  </si>
  <si>
    <t>Quarterly</t>
  </si>
  <si>
    <t>1. Current Credit Ratings</t>
  </si>
  <si>
    <t>Long Term</t>
  </si>
  <si>
    <t>Short Term</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</si>
  <si>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</si>
  <si>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</si>
  <si>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</si>
  <si>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</si>
  <si>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</si>
  <si>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</si>
  <si>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</si>
  <si>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</si>
  <si>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</si>
  <si>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</si>
  <si>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</si>
  <si>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</si>
  <si>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</si>
  <si>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</si>
  <si>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</si>
  <si>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</si>
  <si>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</si>
  <si>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</si>
  <si>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</si>
  <si>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</si>
  <si>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</si>
  <si>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</si>
  <si>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</si>
  <si>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</si>
  <si>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</si>
  <si>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</si>
  <si>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</si>
  <si>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</si>
  <si>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</si>
  <si>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</si>
  <si>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</si>
  <si>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</si>
  <si>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</si>
  <si>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</si>
  <si>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</si>
  <si>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</si>
  <si>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</si>
  <si>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</si>
  <si>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</si>
  <si>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</si>
  <si>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</si>
  <si>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</si>
  <si>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</si>
  <si>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</si>
  <si>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</si>
  <si>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</si>
  <si>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</si>
  <si>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</si>
  <si>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</si>
  <si>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</si>
  <si>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</si>
  <si>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</si>
  <si>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</si>
  <si>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</si>
  <si>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</si>
  <si>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</si>
  <si>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</si>
  <si>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</si>
  <si>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</si>
  <si>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</si>
  <si>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</si>
  <si>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</si>
  <si>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</si>
  <si>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</si>
  <si>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</si>
  <si>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</si>
  <si>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</si>
  <si>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Banco BPI Mortgage Covered Bond Programme </t>
  </si>
  <si>
    <t>Aaa / AA (Moody's / DBRS)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</si>
  <si>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</si>
  <si>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</si>
  <si>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</si>
  <si>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</si>
  <si>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</si>
  <si>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</si>
  <si>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</si>
  <si>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</si>
  <si>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</si>
  <si>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</si>
  <si>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</si>
  <si>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</si>
  <si>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</si>
  <si>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9 (ISIN PTBBP6OE0023)</t>
  </si>
  <si>
    <t>Floating</t>
  </si>
  <si>
    <t>Series 20 (ISIN PTBPIYOM0028)</t>
  </si>
  <si>
    <t>Series 24 (ISIN PTBPIMOM0022)</t>
  </si>
  <si>
    <t>Series 25 (ISIN PTBPIDOM0031)</t>
  </si>
  <si>
    <t>Fixed</t>
  </si>
  <si>
    <t>Series 26 (ISIN PTBPIZOM0035)</t>
  </si>
  <si>
    <t>Series 27 (ISIN PTBPIEOM0030)</t>
  </si>
  <si>
    <t>Series 28 (ISIN PTBPIIOM0036)</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</si>
  <si>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</si>
  <si>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</si>
  <si>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</si>
  <si>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</si>
  <si>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</si>
  <si>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</si>
  <si>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</si>
  <si>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</si>
  <si>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</si>
  <si>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</si>
  <si>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</si>
  <si>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</si>
  <si>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</si>
  <si>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</si>
  <si>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</si>
  <si>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</si>
  <si>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</si>
  <si>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</si>
  <si>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</si>
  <si>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</si>
  <si>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</si>
  <si>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</si>
  <si>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</si>
  <si>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</si>
  <si>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</si>
  <si>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</si>
  <si>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</si>
  <si>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</si>
  <si>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</si>
  <si>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</si>
  <si>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</si>
  <si>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</si>
  <si>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</si>
  <si>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</si>
  <si>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</si>
  <si>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</si>
  <si>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</si>
  <si>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</si>
  <si>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</si>
  <si>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</si>
  <si>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</si>
  <si>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</si>
  <si>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</si>
  <si>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</si>
  <si>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</si>
  <si>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</si>
  <si>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</si>
  <si>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</si>
  <si>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</si>
  <si>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</si>
  <si>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</si>
  <si>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</si>
  <si>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</si>
  <si>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</si>
  <si>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</si>
  <si>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</si>
  <si>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</si>
  <si>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</si>
  <si>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</si>
  <si>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</si>
  <si>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</si>
  <si>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</si>
  <si>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</si>
  <si>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</si>
  <si>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</si>
  <si>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</si>
  <si>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</si>
  <si>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</si>
  <si>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</si>
  <si>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</si>
  <si>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</si>
  <si>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</si>
  <si>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</si>
  <si>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</si>
  <si>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</si>
  <si>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</si>
  <si>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</si>
  <si>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</si>
  <si>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</si>
  <si>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</si>
  <si>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</si>
  <si>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</si>
  <si>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</si>
  <si>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</si>
  <si>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</si>
  <si>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</si>
  <si>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</si>
  <si>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</si>
  <si>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</si>
  <si>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</si>
  <si>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</si>
  <si>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</si>
  <si>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</si>
  <si>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</si>
  <si>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</si>
  <si>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Property Type</t>
  </si>
  <si>
    <t>Geographical Distribution</t>
  </si>
  <si>
    <r>
      <t>Delinquencies</t>
    </r>
    <r>
      <rPr>
        <b/>
        <vertAlign val="superscript"/>
        <sz val="10"/>
        <rFont val="Verdana"/>
        <family val="2"/>
      </rPr>
      <t>8</t>
    </r>
  </si>
  <si>
    <t>&gt; 30 to 60 days</t>
  </si>
  <si>
    <t>&gt; 60 to 90 days</t>
  </si>
  <si>
    <t>&gt; 90 days</t>
  </si>
  <si>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</si>
  <si>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</si>
  <si>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</si>
  <si>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</si>
  <si>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</si>
  <si>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</si>
  <si>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</si>
  <si>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</si>
  <si>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</si>
  <si>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</si>
  <si>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</si>
  <si>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</si>
  <si>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</si>
  <si>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</si>
  <si>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</si>
  <si>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</si>
  <si>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</si>
  <si>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</si>
  <si>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</si>
  <si>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</si>
  <si>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</si>
  <si>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</si>
  <si>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</si>
  <si>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</si>
  <si>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</si>
  <si>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</si>
  <si>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</si>
  <si>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Reporting Date: 30/04/25</t>
  </si>
  <si>
    <t>Cut-off Date: 31/03/25</t>
  </si>
  <si>
    <t>31/03/25</t>
  </si>
  <si>
    <t>38.7 mn deposited at Banco BPI</t>
  </si>
  <si>
    <t xml:space="preserve">Annuity / French </t>
  </si>
  <si>
    <t xml:space="preserve">Increasing instalments </t>
  </si>
  <si>
    <t xml:space="preserve">Other </t>
  </si>
  <si>
    <t xml:space="preserve">Interest-only </t>
  </si>
  <si>
    <t xml:space="preserve">Own Home </t>
  </si>
  <si>
    <t xml:space="preserve">Own Permanent Home </t>
  </si>
  <si>
    <t xml:space="preserve">Own Second Home </t>
  </si>
  <si>
    <t xml:space="preserve">Home to Let </t>
  </si>
  <si>
    <t xml:space="preserve">Flat </t>
  </si>
  <si>
    <t xml:space="preserve">House </t>
  </si>
  <si>
    <t xml:space="preserve">Lisboa </t>
  </si>
  <si>
    <t xml:space="preserve">Norte </t>
  </si>
  <si>
    <t xml:space="preserve">Centro </t>
  </si>
  <si>
    <t xml:space="preserve">Açores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</si>
</sst>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xf numFmtId="169" fontId="23" fillId="0" borderId="0" applyFont="0" applyFill="0" applyBorder="0" applyAlignment="0" applyProtection="0"/>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15" xfId="9" applyFont="1" applyBorder="1" applyAlignment="1">
      <alignment horizontal="lef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44" fillId="0" borderId="0" xfId="9" applyFont="1" applyAlignment="1">
      <alignment horizontal="left" vertical="center" wrapText="1"/>
    </xf>
    <xf numFmtId="0" fontId="44" fillId="0" borderId="0" xfId="12"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39" fillId="0" borderId="0" xfId="0" applyFont="1" applyAlignment="1">
      <alignment horizontal="left" vertical="center" wrapText="1"/>
    </xf>
    <xf numFmtId="4" fontId="54" fillId="0" borderId="16" xfId="0" applyNumberFormat="1" applyFont="1" applyBorder="1"/>
    <xf numFmtId="4" fontId="45" fillId="0" borderId="16" xfId="10" applyNumberFormat="1" applyFont="1" applyFill="1" applyBorder="1" applyAlignment="1">
      <alignment vertical="center"/>
    </xf>
    <xf numFmtId="0" fontId="44" fillId="0" borderId="0" xfId="11" applyFont="1" applyFill="1" applyAlignment="1" applyProtection="1">
      <alignment horizontal="righ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1630580</xdr:colOff>
      <xdr:row>169</xdr:row>
      <xdr:rowOff>36048</xdr:rowOff>
    </xdr:to>
    <xdr:pic>
      <xdr:nvPicPr>
        <xdr:cNvPr id="3" name="Picture 2">
          <a:extLst>
            <a:ext uri="{FF2B5EF4-FFF2-40B4-BE49-F238E27FC236}">
              <a16:creationId xmlns:a16="http://schemas.microsoft.com/office/drawing/2014/main" id="{5C4D6F53-0154-4A4A-8F79-726C58E24A24}"/>
            </a:ext>
          </a:extLst>
        </xdr:cNvPr>
        <xdr:cNvPicPr>
          <a:picLocks noChangeAspect="1"/>
        </xdr:cNvPicPr>
      </xdr:nvPicPr>
      <xdr:blipFill>
        <a:blip xmlns:r="http://schemas.openxmlformats.org/officeDocument/2006/relationships" r:embed="rId1"/>
        <a:stretch>
          <a:fillRect/>
        </a:stretch>
      </xdr:blipFill>
      <xdr:spPr>
        <a:xfrm>
          <a:off x="292893" y="27658218"/>
          <a:ext cx="9849862"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9" t="s">
        <v>1630</v>
      </c>
      <c r="E6" s="249"/>
      <c r="F6" s="249"/>
      <c r="G6" s="249"/>
      <c r="H6" s="249"/>
      <c r="I6" s="6"/>
      <c r="J6" s="7"/>
    </row>
    <row r="7" spans="2:10" ht="26" x14ac:dyDescent="0.35">
      <c r="B7" s="5"/>
      <c r="C7" s="6"/>
      <c r="D7" s="6"/>
      <c r="E7" s="6"/>
      <c r="F7" s="10" t="s">
        <v>479</v>
      </c>
      <c r="G7" s="6"/>
      <c r="H7" s="6"/>
      <c r="I7" s="6"/>
      <c r="J7" s="7"/>
    </row>
    <row r="8" spans="2:10" ht="26" x14ac:dyDescent="0.35">
      <c r="B8" s="5"/>
      <c r="C8" s="6"/>
      <c r="D8" s="6"/>
      <c r="E8" s="6"/>
      <c r="F8" s="10" t="s">
        <v>1632</v>
      </c>
      <c r="G8" s="6"/>
      <c r="H8" s="6"/>
      <c r="I8" s="6"/>
      <c r="J8" s="7"/>
    </row>
    <row r="9" spans="2:10" ht="21" x14ac:dyDescent="0.35">
      <c r="B9" s="5"/>
      <c r="C9" s="6"/>
      <c r="D9" s="6"/>
      <c r="E9" s="6"/>
      <c r="F9" s="11" t="s">
        <v>1858</v>
      </c>
      <c r="G9" s="6"/>
      <c r="H9" s="6"/>
      <c r="I9" s="6"/>
      <c r="J9" s="7"/>
    </row>
    <row r="10" spans="2:10" ht="21" x14ac:dyDescent="0.35">
      <c r="B10" s="5"/>
      <c r="C10" s="6"/>
      <c r="D10" s="6"/>
      <c r="E10" s="6"/>
      <c r="F10" s="11" t="s">
        <v>1859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2" t="s">
        <v>14</v>
      </c>
      <c r="E24" s="253" t="s">
        <v>15</v>
      </c>
      <c r="F24" s="253"/>
      <c r="G24" s="253"/>
      <c r="H24" s="253"/>
      <c r="I24" s="6"/>
      <c r="J24" s="7"/>
    </row>
    <row r="25" spans="2:10" x14ac:dyDescent="0.35">
      <c r="B25" s="5"/>
      <c r="C25" s="6"/>
      <c r="D25" s="6"/>
      <c r="H25" s="6"/>
      <c r="I25" s="6"/>
      <c r="J25" s="7"/>
    </row>
    <row r="26" spans="2:10" x14ac:dyDescent="0.35">
      <c r="B26" s="5"/>
      <c r="C26" s="6"/>
      <c r="D26" s="252" t="s">
        <v>16</v>
      </c>
      <c r="E26" s="253"/>
      <c r="F26" s="253"/>
      <c r="G26" s="253"/>
      <c r="H26" s="253"/>
      <c r="I26" s="6"/>
      <c r="J26" s="7"/>
    </row>
    <row r="27" spans="2:10" x14ac:dyDescent="0.35">
      <c r="B27" s="5"/>
      <c r="C27" s="6"/>
      <c r="D27" s="14"/>
      <c r="E27" s="14"/>
      <c r="F27" s="14"/>
      <c r="G27" s="14"/>
      <c r="H27" s="14"/>
      <c r="I27" s="6"/>
      <c r="J27" s="7"/>
    </row>
    <row r="28" spans="2:10" x14ac:dyDescent="0.35">
      <c r="B28" s="5"/>
      <c r="C28" s="6"/>
      <c r="D28" s="252" t="s">
        <v>17</v>
      </c>
      <c r="E28" s="253" t="s">
        <v>15</v>
      </c>
      <c r="F28" s="253"/>
      <c r="G28" s="253"/>
      <c r="H28" s="253"/>
      <c r="I28" s="6"/>
      <c r="J28" s="7"/>
    </row>
    <row r="29" spans="2:10" x14ac:dyDescent="0.35">
      <c r="B29" s="5"/>
      <c r="C29" s="6"/>
      <c r="I29" s="6"/>
      <c r="J29" s="7"/>
    </row>
    <row r="30" spans="2:10" x14ac:dyDescent="0.35">
      <c r="B30" s="5"/>
      <c r="C30" s="6"/>
      <c r="D30" s="252" t="s">
        <v>18</v>
      </c>
      <c r="E30" s="253" t="s">
        <v>15</v>
      </c>
      <c r="F30" s="253"/>
      <c r="G30" s="253"/>
      <c r="H30" s="253"/>
      <c r="I30" s="6"/>
      <c r="J30" s="7"/>
    </row>
    <row r="31" spans="2:10" x14ac:dyDescent="0.35">
      <c r="B31" s="5"/>
      <c r="C31" s="6"/>
      <c r="D31" s="6"/>
      <c r="E31" s="6"/>
      <c r="F31" s="6"/>
      <c r="G31" s="6"/>
      <c r="H31" s="6"/>
      <c r="I31" s="6"/>
      <c r="J31" s="7"/>
    </row>
    <row r="32" spans="2:10" x14ac:dyDescent="0.35">
      <c r="B32" s="5"/>
      <c r="C32" s="6"/>
      <c r="D32" s="250" t="s">
        <v>1661</v>
      </c>
      <c r="E32" s="251"/>
      <c r="F32" s="251"/>
      <c r="G32" s="251"/>
      <c r="H32" s="251"/>
      <c r="I32" s="6"/>
      <c r="J32" s="7"/>
    </row>
    <row r="33" spans="2:10" x14ac:dyDescent="0.35">
      <c r="B33" s="5"/>
      <c r="C33" s="6"/>
      <c r="D33" s="6"/>
      <c r="E33" s="6"/>
      <c r="F33" s="13"/>
      <c r="G33" s="6"/>
      <c r="H33" s="6"/>
      <c r="I33" s="6"/>
      <c r="J33" s="7"/>
    </row>
    <row r="34" spans="2:10" x14ac:dyDescent="0.35">
      <c r="B34" s="5"/>
      <c r="C34" s="6"/>
      <c r="D34" s="250" t="s">
        <v>1049</v>
      </c>
      <c r="E34" s="251"/>
      <c r="F34" s="251"/>
      <c r="G34" s="251"/>
      <c r="H34" s="25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7" sqref="C17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1500</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1679</v>
      </c>
      <c r="E15" s="28"/>
      <c r="F15" s="28"/>
      <c r="H15" s="20"/>
      <c r="L15" s="20"/>
      <c r="M15" s="20"/>
    </row>
    <row r="16" spans="1:13" x14ac:dyDescent="0.35">
      <c r="A16" s="22" t="s">
        <v>32</v>
      </c>
      <c r="B16" s="36" t="s">
        <v>1607</v>
      </c>
      <c r="C16" s="22" t="s">
        <v>1680</v>
      </c>
      <c r="E16" s="28"/>
      <c r="F16" s="28"/>
      <c r="H16" s="20"/>
      <c r="L16" s="20"/>
      <c r="M16" s="20"/>
    </row>
    <row r="17" spans="1:13" ht="43.5" x14ac:dyDescent="0.35">
      <c r="A17" s="22" t="s">
        <v>34</v>
      </c>
      <c r="B17" s="36" t="s">
        <v>33</v>
      </c>
      <c r="C17" s="22" t="s">
        <v>1681</v>
      </c>
      <c r="E17" s="28"/>
      <c r="F17" s="28"/>
      <c r="H17" s="20"/>
      <c r="L17" s="20"/>
      <c r="M17" s="20"/>
    </row>
    <row r="18" spans="1:13" outlineLevel="1" x14ac:dyDescent="0.35">
      <c r="A18" s="22" t="s">
        <v>1606</v>
      </c>
      <c r="B18" s="36" t="s">
        <v>35</v>
      </c>
      <c r="C18" s="22" t="s">
        <v>1860</v>
      </c>
      <c r="E18" s="28"/>
      <c r="F18" s="28"/>
      <c r="H18" s="20"/>
      <c r="L18" s="20"/>
      <c r="M18" s="20"/>
    </row>
    <row r="19" spans="1:13" outlineLevel="1" x14ac:dyDescent="0.35">
      <c r="A19" s="22" t="s">
        <v>1626</v>
      </c>
      <c r="B19" s="36" t="s">
        <v>1629</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1624</v>
      </c>
      <c r="C27" s="22" t="s">
        <v>1682</v>
      </c>
      <c r="D27" s="39"/>
      <c r="E27" s="39"/>
      <c r="F27" s="39"/>
      <c r="H27" s="20"/>
      <c r="L27" s="20"/>
      <c r="M27" s="20"/>
    </row>
    <row r="28" spans="1:13" x14ac:dyDescent="0.35">
      <c r="A28" s="22" t="s">
        <v>43</v>
      </c>
      <c r="B28" s="121" t="s">
        <v>1594</v>
      </c>
      <c r="C28" s="113"/>
      <c r="D28" s="39"/>
      <c r="E28" s="39"/>
      <c r="F28" s="39"/>
      <c r="H28" s="20"/>
      <c r="L28" s="20"/>
    </row>
    <row r="29" spans="1:13" x14ac:dyDescent="0.35">
      <c r="A29" s="22" t="s">
        <v>45</v>
      </c>
      <c r="B29" s="38" t="s">
        <v>44</v>
      </c>
      <c r="C29" s="22" t="s">
        <v>1682</v>
      </c>
      <c r="E29" s="39"/>
      <c r="F29" s="39"/>
      <c r="H29" s="20"/>
      <c r="L29" s="20"/>
    </row>
    <row r="30" spans="1:13" ht="29" outlineLevel="1" x14ac:dyDescent="0.35">
      <c r="A30" s="22" t="s">
        <v>47</v>
      </c>
      <c r="B30" s="38" t="s">
        <v>46</v>
      </c>
      <c r="C30" s="22" t="s">
        <v>1683</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8974.8210004699995</v>
      </c>
      <c r="F38" s="39"/>
      <c r="H38" s="20"/>
      <c r="L38" s="20"/>
      <c r="M38" s="20"/>
    </row>
    <row r="39" spans="1:14" x14ac:dyDescent="0.35">
      <c r="A39" s="22" t="s">
        <v>55</v>
      </c>
      <c r="B39" s="39" t="s">
        <v>56</v>
      </c>
      <c r="C39" s="94">
        <v>6000</v>
      </c>
      <c r="F39" s="39"/>
      <c r="H39" s="20"/>
      <c r="L39" s="20"/>
      <c r="M39" s="20"/>
      <c r="N39" s="51"/>
    </row>
    <row r="40" spans="1:14" outlineLevel="1" x14ac:dyDescent="0.35">
      <c r="A40" s="22" t="s">
        <v>57</v>
      </c>
      <c r="B40" s="45" t="s">
        <v>58</v>
      </c>
      <c r="C40" s="94">
        <v>9827.5692321154438</v>
      </c>
      <c r="F40" s="39"/>
      <c r="H40" s="20"/>
      <c r="L40" s="20"/>
      <c r="M40" s="20"/>
      <c r="N40" s="51"/>
    </row>
    <row r="41" spans="1:14" outlineLevel="1" x14ac:dyDescent="0.35">
      <c r="A41" s="22" t="s">
        <v>60</v>
      </c>
      <c r="B41" s="45" t="s">
        <v>61</v>
      </c>
      <c r="C41" s="94">
        <v>6314.9506960227736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1535</v>
      </c>
      <c r="D44" s="41" t="s">
        <v>1577</v>
      </c>
      <c r="E44" s="41"/>
      <c r="F44" s="41" t="s">
        <v>1576</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0.33080350007833315</v>
      </c>
      <c r="E45" s="93"/>
      <c r="F45" s="93">
        <v>0.16500000000000001</v>
      </c>
      <c r="G45" s="22" t="s">
        <v>1684</v>
      </c>
      <c r="H45" s="20"/>
      <c r="L45" s="20"/>
      <c r="M45" s="20"/>
      <c r="N45" s="51"/>
    </row>
    <row r="46" spans="1:14" outlineLevel="1" x14ac:dyDescent="0.35">
      <c r="C46" s="93"/>
      <c r="D46" s="93"/>
      <c r="E46" s="93"/>
      <c r="F46" s="93"/>
      <c r="G46" s="57"/>
      <c r="H46" s="20"/>
      <c r="L46" s="20"/>
      <c r="M46" s="20"/>
      <c r="N46" s="51"/>
    </row>
    <row r="47" spans="1:14" outlineLevel="1" x14ac:dyDescent="0.35">
      <c r="A47" s="131" t="s">
        <v>1608</v>
      </c>
      <c r="B47" s="131" t="s">
        <v>1609</v>
      </c>
      <c r="C47" s="135">
        <f>IF(OR(C38="[For completion]",C39="[For completion]"),"", C38-C39)</f>
        <v>2974.8210004699995</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8797.3829318799999</v>
      </c>
      <c r="E53" s="46"/>
      <c r="F53" s="100">
        <f>IF($C$58=0,"",IF(C53="[for completion]","",C53/$C$58))</f>
        <v>0.98022934735069289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177.43806859</v>
      </c>
      <c r="E56" s="46"/>
      <c r="F56" s="100">
        <f>IF($C$58=0,"",IF(C56="[for completion]","",C56/$C$58))</f>
        <v>1.9770652649307191E-2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8974.8210004699995</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14.213815986533573</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353.33292404000071</v>
      </c>
      <c r="D70" s="94" t="s">
        <v>762</v>
      </c>
      <c r="E70" s="18"/>
      <c r="F70" s="100">
        <f t="shared" ref="F70:F76" si="1">IF($C$77=0,"",IF(C70="[for completion]","",C70/$C$77))</f>
        <v>3.9369356115458692E-2</v>
      </c>
      <c r="G70" s="100" t="str">
        <f>IF($D$77=0,"",IF(D70="[Mark as ND1 if not relevant]","",D70/$D$77))</f>
        <v/>
      </c>
      <c r="H70" s="20"/>
      <c r="L70" s="20"/>
      <c r="M70" s="20"/>
      <c r="N70" s="51"/>
    </row>
    <row r="71" spans="1:14" x14ac:dyDescent="0.35">
      <c r="A71" s="22" t="s">
        <v>100</v>
      </c>
      <c r="B71" s="18" t="s">
        <v>1071</v>
      </c>
      <c r="C71" s="94">
        <v>320.12475204999998</v>
      </c>
      <c r="D71" s="94" t="s">
        <v>762</v>
      </c>
      <c r="E71" s="18"/>
      <c r="F71" s="100">
        <f t="shared" si="1"/>
        <v>3.5669207445277788E-2</v>
      </c>
      <c r="G71" s="100" t="str">
        <f t="shared" ref="G71:G76" si="2">IF($D$77=0,"",IF(D71="[Mark as ND1 if not relevant]","",D71/$D$77))</f>
        <v/>
      </c>
      <c r="H71" s="20"/>
      <c r="L71" s="20"/>
      <c r="M71" s="20"/>
      <c r="N71" s="51"/>
    </row>
    <row r="72" spans="1:14" x14ac:dyDescent="0.35">
      <c r="A72" s="22" t="s">
        <v>101</v>
      </c>
      <c r="B72" s="18" t="s">
        <v>1072</v>
      </c>
      <c r="C72" s="94">
        <v>325.80014670999998</v>
      </c>
      <c r="D72" s="94" t="s">
        <v>762</v>
      </c>
      <c r="E72" s="18"/>
      <c r="F72" s="100">
        <f t="shared" si="1"/>
        <v>3.6301576008361418E-2</v>
      </c>
      <c r="G72" s="100" t="str">
        <f t="shared" si="2"/>
        <v/>
      </c>
      <c r="H72" s="20"/>
      <c r="L72" s="20"/>
      <c r="M72" s="20"/>
      <c r="N72" s="51"/>
    </row>
    <row r="73" spans="1:14" x14ac:dyDescent="0.35">
      <c r="A73" s="22" t="s">
        <v>102</v>
      </c>
      <c r="B73" s="18" t="s">
        <v>1073</v>
      </c>
      <c r="C73" s="94">
        <v>331.00735457000002</v>
      </c>
      <c r="D73" s="94" t="s">
        <v>762</v>
      </c>
      <c r="E73" s="18"/>
      <c r="F73" s="100">
        <f t="shared" si="1"/>
        <v>3.6881777870852867E-2</v>
      </c>
      <c r="G73" s="100" t="str">
        <f t="shared" si="2"/>
        <v/>
      </c>
      <c r="H73" s="20"/>
      <c r="L73" s="20"/>
      <c r="M73" s="20"/>
      <c r="N73" s="51"/>
    </row>
    <row r="74" spans="1:14" x14ac:dyDescent="0.35">
      <c r="A74" s="22" t="s">
        <v>103</v>
      </c>
      <c r="B74" s="18" t="s">
        <v>1074</v>
      </c>
      <c r="C74" s="94">
        <v>410.75037364999997</v>
      </c>
      <c r="D74" s="94" t="s">
        <v>762</v>
      </c>
      <c r="E74" s="18"/>
      <c r="F74" s="100">
        <f t="shared" si="1"/>
        <v>4.5766971132737859E-2</v>
      </c>
      <c r="G74" s="100" t="str">
        <f t="shared" si="2"/>
        <v/>
      </c>
      <c r="H74" s="20"/>
      <c r="L74" s="20"/>
      <c r="M74" s="20"/>
      <c r="N74" s="51"/>
    </row>
    <row r="75" spans="1:14" x14ac:dyDescent="0.35">
      <c r="A75" s="22" t="s">
        <v>104</v>
      </c>
      <c r="B75" s="18" t="s">
        <v>1075</v>
      </c>
      <c r="C75" s="94">
        <v>1681.0328343899998</v>
      </c>
      <c r="D75" s="94" t="s">
        <v>762</v>
      </c>
      <c r="E75" s="18"/>
      <c r="F75" s="100">
        <f t="shared" si="1"/>
        <v>0.18730544423136308</v>
      </c>
      <c r="G75" s="100" t="str">
        <f t="shared" si="2"/>
        <v/>
      </c>
      <c r="H75" s="20"/>
      <c r="L75" s="20"/>
      <c r="M75" s="20"/>
      <c r="N75" s="51"/>
    </row>
    <row r="76" spans="1:14" x14ac:dyDescent="0.35">
      <c r="A76" s="22" t="s">
        <v>105</v>
      </c>
      <c r="B76" s="18" t="s">
        <v>1076</v>
      </c>
      <c r="C76" s="94">
        <v>5552.7726150599992</v>
      </c>
      <c r="D76" s="94" t="s">
        <v>762</v>
      </c>
      <c r="E76" s="18"/>
      <c r="F76" s="100">
        <f t="shared" si="1"/>
        <v>0.61870566719594833</v>
      </c>
      <c r="G76" s="100" t="str">
        <f t="shared" si="2"/>
        <v/>
      </c>
      <c r="H76" s="20"/>
      <c r="L76" s="20"/>
      <c r="M76" s="20"/>
      <c r="N76" s="51"/>
    </row>
    <row r="77" spans="1:14" x14ac:dyDescent="0.35">
      <c r="A77" s="22" t="s">
        <v>106</v>
      </c>
      <c r="B77" s="54" t="s">
        <v>85</v>
      </c>
      <c r="C77" s="96">
        <f>SUM(C70:C76)</f>
        <v>8974.8210004699995</v>
      </c>
      <c r="D77" s="96">
        <f>SUM(D70:D76)</f>
        <v>0</v>
      </c>
      <c r="E77" s="39"/>
      <c r="F77" s="101">
        <f>SUM(F70:F76)</f>
        <v>1</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4.66</v>
      </c>
      <c r="D89" s="98">
        <f>+C89+1</f>
        <v>5.66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600</v>
      </c>
      <c r="D93" s="94">
        <v>0</v>
      </c>
      <c r="E93" s="18"/>
      <c r="F93" s="100">
        <f>IF($C$100=0,"",IF(C93="[for completion]","",IF(C93="","",C93/$C$100)))</f>
        <v>0.1</v>
      </c>
      <c r="G93" s="100">
        <f>IF($D$100=0,"",IF(D93="[Mark as ND1 if not relevant]","",IF(D93="","",D93/$D$100)))</f>
        <v>0</v>
      </c>
      <c r="H93" s="20"/>
      <c r="L93" s="20"/>
      <c r="M93" s="20"/>
      <c r="N93" s="51"/>
    </row>
    <row r="94" spans="1:14" x14ac:dyDescent="0.35">
      <c r="A94" s="22" t="s">
        <v>128</v>
      </c>
      <c r="B94" s="18" t="s">
        <v>1071</v>
      </c>
      <c r="C94" s="94">
        <v>0</v>
      </c>
      <c r="D94" s="94">
        <f>+C93</f>
        <v>600</v>
      </c>
      <c r="E94" s="18"/>
      <c r="F94" s="100">
        <f t="shared" ref="F94:F99" si="5">IF($C$100=0,"",IF(C94="[for completion]","",IF(C94="","",C94/$C$100)))</f>
        <v>0</v>
      </c>
      <c r="G94" s="100">
        <f t="shared" ref="G94:G99" si="6">IF($D$100=0,"",IF(D94="[Mark as ND1 if not relevant]","",IF(D94="","",D94/$D$100)))</f>
        <v>0.1</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750</v>
      </c>
      <c r="D96" s="94">
        <f t="shared" si="7"/>
        <v>0</v>
      </c>
      <c r="E96" s="18"/>
      <c r="F96" s="100">
        <f t="shared" si="5"/>
        <v>0.125</v>
      </c>
      <c r="G96" s="100">
        <f t="shared" si="6"/>
        <v>0</v>
      </c>
      <c r="H96" s="20"/>
      <c r="L96" s="20"/>
      <c r="M96" s="20"/>
      <c r="N96" s="51"/>
    </row>
    <row r="97" spans="1:14" x14ac:dyDescent="0.35">
      <c r="A97" s="22" t="s">
        <v>131</v>
      </c>
      <c r="B97" s="18" t="s">
        <v>1074</v>
      </c>
      <c r="C97" s="94">
        <v>2550</v>
      </c>
      <c r="D97" s="94">
        <f t="shared" si="7"/>
        <v>750</v>
      </c>
      <c r="E97" s="18"/>
      <c r="F97" s="100">
        <f t="shared" si="5"/>
        <v>0.42499999999999999</v>
      </c>
      <c r="G97" s="100">
        <f t="shared" si="6"/>
        <v>0.125</v>
      </c>
      <c r="H97" s="20"/>
      <c r="L97" s="20"/>
      <c r="M97" s="20"/>
    </row>
    <row r="98" spans="1:14" x14ac:dyDescent="0.35">
      <c r="A98" s="22" t="s">
        <v>132</v>
      </c>
      <c r="B98" s="18" t="s">
        <v>1075</v>
      </c>
      <c r="C98" s="94">
        <v>2100</v>
      </c>
      <c r="D98" s="94">
        <f>+C97+C98</f>
        <v>4650</v>
      </c>
      <c r="E98" s="18"/>
      <c r="F98" s="100">
        <f t="shared" si="5"/>
        <v>0.35</v>
      </c>
      <c r="G98" s="100">
        <f t="shared" si="6"/>
        <v>0.77500000000000002</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6000</v>
      </c>
      <c r="D100" s="96">
        <f>SUM(D93:D99)</f>
        <v>6000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8974.8210004699995</v>
      </c>
      <c r="D112" s="94">
        <f>+C112</f>
        <v>8974.8210004699995</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1532</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1625</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1533</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8974.8210004699995</v>
      </c>
      <c r="D131" s="94">
        <f>SUM(D112:D130)</f>
        <v>8974.8210004699995</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6000</v>
      </c>
      <c r="D138" s="94">
        <f>+C138</f>
        <v>6000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1532</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1625</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1534</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6000</v>
      </c>
      <c r="D157" s="94">
        <f>SUM(D138:D156)</f>
        <v>6000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0.25833333333333336</v>
      </c>
      <c r="G164" s="100">
        <f>IF($D$167=0,"",IF(D164="[for completion]","",IF(D164="","",D164/$D$167)))</f>
        <v>0.25833333333333336</v>
      </c>
      <c r="H164" s="20"/>
      <c r="L164" s="20"/>
      <c r="M164" s="20"/>
      <c r="N164" s="51"/>
    </row>
    <row r="165" spans="1:14" x14ac:dyDescent="0.35">
      <c r="A165" s="22" t="s">
        <v>207</v>
      </c>
      <c r="B165" s="20" t="s">
        <v>208</v>
      </c>
      <c r="C165" s="94">
        <f>+C39-C164</f>
        <v>4450</v>
      </c>
      <c r="D165" s="94">
        <f t="shared" ref="D165:D166" si="21">C165</f>
        <v>4450</v>
      </c>
      <c r="E165" s="58"/>
      <c r="F165" s="100">
        <f>IF($C$167=0,"",IF(C165="[for completion]","",IF(C165="","",C165/$C$167)))</f>
        <v>0.7416666666666667</v>
      </c>
      <c r="G165" s="100">
        <f>IF($D$167=0,"",IF(D165="[for completion]","",IF(D165="","",D165/$D$167)))</f>
        <v>0.7416666666666667</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6000</v>
      </c>
      <c r="D167" s="103">
        <f>SUM(D164:D166)</f>
        <v>6000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0.78168118658059382</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38.738068590000012</v>
      </c>
      <c r="E177" s="49"/>
      <c r="F177" s="100">
        <f>IF($C$179=0,"",IF(C177="[for completion]","",C177/$C$179))</f>
        <v>0.2183188134194062</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177.43806859</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177.43806859</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177.43806859</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177.43806859</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177.43806859</v>
      </c>
      <c r="E217" s="58"/>
      <c r="F217" s="100">
        <f>IF($C$38=0,"",IF(C217="[for completion]","",IF(C217="","",C217/$C$38)))</f>
        <v>1.9770652649307191E-2</v>
      </c>
      <c r="G217" s="100">
        <f>IF($C$39=0,"",IF(C217="[for completion]","",IF(C217="","",C217/$C$39)))</f>
        <v>2.9573011431666667E-2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177.43806859</v>
      </c>
      <c r="E220" s="58"/>
      <c r="F220" s="93">
        <f>SUM(F217:F219)</f>
        <v>1.9770652649307191E-2</v>
      </c>
      <c r="G220" s="93">
        <f>SUM(G217:G219)</f>
        <v>2.9573011431666667E-2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1604</v>
      </c>
      <c r="C239" s="41"/>
      <c r="D239" s="41"/>
      <c r="E239" s="41"/>
      <c r="F239" s="41"/>
      <c r="G239" s="41"/>
      <c r="H239" s="20"/>
      <c r="K239"/>
      <c r="L239"/>
      <c r="M239"/>
      <c r="N239"/>
    </row>
    <row r="240" spans="1:14" ht="29" outlineLevel="1" x14ac:dyDescent="0.35">
      <c r="A240" s="22" t="s">
        <v>1097</v>
      </c>
      <c r="B240" s="22" t="s">
        <v>1603</v>
      </c>
      <c r="C240" s="22" t="s">
        <v>1685</v>
      </c>
      <c r="G240"/>
      <c r="H240" s="20"/>
      <c r="K240"/>
      <c r="L240"/>
      <c r="M240"/>
      <c r="N240"/>
    </row>
    <row r="241" spans="1:14" outlineLevel="1" x14ac:dyDescent="0.35">
      <c r="A241" s="22" t="s">
        <v>1098</v>
      </c>
      <c r="B241" s="22" t="s">
        <v>1611</v>
      </c>
      <c r="C241" s="22" t="s">
        <v>759</v>
      </c>
      <c r="G241"/>
      <c r="H241" s="20"/>
      <c r="K241"/>
      <c r="L241"/>
      <c r="M241"/>
      <c r="N241"/>
    </row>
    <row r="242" spans="1:14" outlineLevel="1" x14ac:dyDescent="0.35">
      <c r="A242" s="22" t="s">
        <v>1270</v>
      </c>
      <c r="B242" s="22" t="s">
        <v>1595</v>
      </c>
      <c r="C242" s="22" t="s">
        <v>759</v>
      </c>
      <c r="G242"/>
      <c r="H242" s="20"/>
      <c r="K242"/>
      <c r="L242"/>
      <c r="M242"/>
      <c r="N242"/>
    </row>
    <row r="243" spans="1:14" ht="29" outlineLevel="1" x14ac:dyDescent="0.35">
      <c r="A243" s="22" t="s">
        <v>1271</v>
      </c>
      <c r="B243" s="22" t="s">
        <v>1602</v>
      </c>
      <c r="C243" s="22" t="s">
        <v>1685</v>
      </c>
      <c r="G243"/>
      <c r="H243" s="20"/>
      <c r="K243"/>
      <c r="L243"/>
      <c r="M243"/>
      <c r="N243"/>
    </row>
    <row r="244" spans="1:14" outlineLevel="1" x14ac:dyDescent="0.35">
      <c r="A244" s="22" t="s">
        <v>1599</v>
      </c>
      <c r="B244" s="22" t="s">
        <v>1596</v>
      </c>
      <c r="C244" s="139" t="s">
        <v>1597</v>
      </c>
      <c r="D244" s="139" t="s">
        <v>1618</v>
      </c>
      <c r="E244" s="113"/>
      <c r="G244"/>
      <c r="H244" s="20"/>
      <c r="K244"/>
      <c r="L244"/>
      <c r="M244"/>
      <c r="N244"/>
    </row>
    <row r="245" spans="1:14" outlineLevel="1" x14ac:dyDescent="0.35">
      <c r="A245" s="22" t="s">
        <v>1600</v>
      </c>
      <c r="B245" s="22" t="s">
        <v>1598</v>
      </c>
      <c r="C245" s="113" t="s">
        <v>1685</v>
      </c>
      <c r="G245"/>
      <c r="H245" s="20"/>
      <c r="K245"/>
      <c r="L245"/>
      <c r="M245"/>
      <c r="N245"/>
    </row>
    <row r="246" spans="1:14" outlineLevel="1" x14ac:dyDescent="0.35">
      <c r="A246" s="22" t="s">
        <v>1601</v>
      </c>
      <c r="B246" s="22" t="s">
        <v>1612</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1501</v>
      </c>
      <c r="C285" s="33"/>
      <c r="D285" s="33"/>
      <c r="E285" s="33"/>
      <c r="F285" s="34"/>
      <c r="G285" s="35"/>
      <c r="H285" s="20"/>
      <c r="I285" s="26"/>
      <c r="J285" s="26"/>
      <c r="K285" s="26"/>
      <c r="L285" s="26"/>
      <c r="M285" s="28"/>
    </row>
    <row r="286" spans="1:14" ht="18.5" x14ac:dyDescent="0.35">
      <c r="A286" s="122" t="s">
        <v>1502</v>
      </c>
      <c r="B286" s="123"/>
      <c r="C286" s="123"/>
      <c r="D286" s="123"/>
      <c r="E286" s="123"/>
      <c r="F286" s="124"/>
      <c r="G286" s="123"/>
      <c r="H286" s="20"/>
      <c r="I286" s="26"/>
      <c r="J286" s="26"/>
      <c r="K286" s="26"/>
      <c r="L286" s="26"/>
      <c r="M286" s="28"/>
    </row>
    <row r="287" spans="1:14" ht="18.5" x14ac:dyDescent="0.35">
      <c r="A287" s="122" t="s">
        <v>1301</v>
      </c>
      <c r="B287" s="123"/>
      <c r="C287" s="123"/>
      <c r="D287" s="123"/>
      <c r="E287" s="123"/>
      <c r="F287" s="124"/>
      <c r="G287" s="123"/>
      <c r="H287" s="20"/>
      <c r="I287" s="26"/>
      <c r="J287" s="26"/>
      <c r="K287" s="26"/>
      <c r="L287" s="26"/>
      <c r="M287" s="28"/>
    </row>
    <row r="288" spans="1:14" x14ac:dyDescent="0.35">
      <c r="A288" s="22" t="s">
        <v>312</v>
      </c>
      <c r="B288" s="37" t="s">
        <v>1503</v>
      </c>
      <c r="C288" s="61">
        <f>ROW(B38)</f>
        <v>38</v>
      </c>
      <c r="D288" s="57"/>
      <c r="E288" s="57"/>
      <c r="F288" s="57"/>
      <c r="G288" s="57"/>
      <c r="H288" s="20"/>
      <c r="I288" s="37"/>
      <c r="J288" s="61"/>
      <c r="L288" s="57"/>
      <c r="M288" s="57"/>
      <c r="N288" s="57"/>
    </row>
    <row r="289" spans="1:14" x14ac:dyDescent="0.35">
      <c r="A289" s="22" t="s">
        <v>313</v>
      </c>
      <c r="B289" s="37" t="s">
        <v>1504</v>
      </c>
      <c r="C289" s="61">
        <f>ROW(B39)</f>
        <v>39</v>
      </c>
      <c r="E289" s="57"/>
      <c r="F289" s="57"/>
      <c r="H289" s="20"/>
      <c r="I289" s="37"/>
      <c r="J289" s="61"/>
      <c r="L289" s="57"/>
      <c r="M289" s="57"/>
    </row>
    <row r="290" spans="1:14" ht="29" x14ac:dyDescent="0.35">
      <c r="A290" s="22" t="s">
        <v>314</v>
      </c>
      <c r="B290" s="37" t="s">
        <v>1505</v>
      </c>
      <c r="C290" s="113" t="s">
        <v>1683</v>
      </c>
      <c r="G290" s="62"/>
      <c r="H290" s="20"/>
      <c r="I290" s="37"/>
      <c r="J290" s="61"/>
      <c r="K290" s="61"/>
      <c r="L290" s="62"/>
      <c r="M290" s="57"/>
      <c r="N290" s="62"/>
    </row>
    <row r="291" spans="1:14" x14ac:dyDescent="0.35">
      <c r="A291" s="22" t="s">
        <v>315</v>
      </c>
      <c r="B291" s="37" t="s">
        <v>1506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1507</v>
      </c>
      <c r="C292" s="61">
        <f>ROW(B52)</f>
        <v>52</v>
      </c>
      <c r="G292" s="62"/>
      <c r="H292" s="20"/>
      <c r="I292" s="37"/>
      <c r="J292"/>
      <c r="K292" s="61"/>
      <c r="L292" s="62"/>
      <c r="N292" s="62"/>
    </row>
    <row r="293" spans="1:14" x14ac:dyDescent="0.35">
      <c r="A293" s="22" t="s">
        <v>317</v>
      </c>
      <c r="B293" s="37" t="s">
        <v>1508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1509</v>
      </c>
      <c r="C294" s="125" t="s">
        <v>1593</v>
      </c>
      <c r="H294" s="20"/>
      <c r="I294" s="37"/>
      <c r="J294" s="61"/>
      <c r="M294" s="62"/>
    </row>
    <row r="295" spans="1:14" x14ac:dyDescent="0.35">
      <c r="A295" s="22" t="s">
        <v>319</v>
      </c>
      <c r="B295" s="37" t="s">
        <v>1510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1511</v>
      </c>
      <c r="C296" s="61">
        <f>ROW(B111)</f>
        <v>111</v>
      </c>
      <c r="F296" s="62"/>
      <c r="H296" s="20"/>
      <c r="I296" s="37"/>
      <c r="J296" s="61"/>
      <c r="L296" s="62"/>
      <c r="M296" s="62"/>
    </row>
    <row r="297" spans="1:14" x14ac:dyDescent="0.35">
      <c r="A297" s="22" t="s">
        <v>321</v>
      </c>
      <c r="B297" s="37" t="s">
        <v>1512</v>
      </c>
      <c r="C297" s="61">
        <f>ROW(B163)</f>
        <v>163</v>
      </c>
      <c r="E297" s="62"/>
      <c r="F297" s="62"/>
      <c r="H297" s="20"/>
      <c r="J297" s="61"/>
      <c r="L297" s="62"/>
    </row>
    <row r="298" spans="1:14" x14ac:dyDescent="0.35">
      <c r="A298" s="22" t="s">
        <v>322</v>
      </c>
      <c r="B298" s="37" t="s">
        <v>1513</v>
      </c>
      <c r="C298" s="61">
        <f>ROW(B137)</f>
        <v>137</v>
      </c>
      <c r="E298" s="62"/>
      <c r="F298" s="62"/>
      <c r="H298" s="20"/>
      <c r="I298" s="37"/>
      <c r="J298" s="61"/>
      <c r="L298" s="62"/>
    </row>
    <row r="299" spans="1:14" x14ac:dyDescent="0.35">
      <c r="A299" s="22" t="s">
        <v>323</v>
      </c>
      <c r="B299" s="37" t="s">
        <v>1514</v>
      </c>
      <c r="C299" s="113"/>
      <c r="E299" s="62"/>
      <c r="H299" s="20"/>
      <c r="I299" s="37"/>
      <c r="J299" s="22" t="s">
        <v>1522</v>
      </c>
      <c r="L299" s="62"/>
    </row>
    <row r="300" spans="1:14" x14ac:dyDescent="0.35">
      <c r="A300" s="22" t="s">
        <v>324</v>
      </c>
      <c r="B300" s="37" t="s">
        <v>1515</v>
      </c>
      <c r="C300" s="61" t="s">
        <v>1525</v>
      </c>
      <c r="D300" s="61" t="s">
        <v>1524</v>
      </c>
      <c r="E300" s="62"/>
      <c r="F300" s="136" t="s">
        <v>1605</v>
      </c>
      <c r="H300" s="20"/>
      <c r="I300" s="37"/>
      <c r="J300" s="22" t="s">
        <v>1523</v>
      </c>
      <c r="K300" s="61"/>
      <c r="L300" s="62"/>
    </row>
    <row r="301" spans="1:14" outlineLevel="1" x14ac:dyDescent="0.35">
      <c r="A301" s="22" t="s">
        <v>1586</v>
      </c>
      <c r="B301" s="37" t="s">
        <v>1516</v>
      </c>
      <c r="C301" s="61" t="s">
        <v>1526</v>
      </c>
      <c r="H301" s="20"/>
      <c r="I301" s="37"/>
      <c r="J301" s="22" t="s">
        <v>1545</v>
      </c>
      <c r="K301" s="61"/>
      <c r="L301" s="62"/>
    </row>
    <row r="302" spans="1:14" outlineLevel="1" x14ac:dyDescent="0.35">
      <c r="A302" s="22" t="s">
        <v>1587</v>
      </c>
      <c r="B302" s="37" t="s">
        <v>1520</v>
      </c>
      <c r="C302" s="61" t="str">
        <f>ROW('C. HTT Harmonised Glossary'!B18)&amp;" for Harmonised Glossary"</f>
        <v>18 for Harmonised Glossary</v>
      </c>
      <c r="H302" s="20"/>
      <c r="I302" s="37"/>
      <c r="J302" s="22" t="s">
        <v>1145</v>
      </c>
      <c r="K302" s="61"/>
      <c r="L302" s="62"/>
    </row>
    <row r="303" spans="1:14" outlineLevel="1" x14ac:dyDescent="0.35">
      <c r="A303" s="22" t="s">
        <v>1588</v>
      </c>
      <c r="B303" s="37" t="s">
        <v>1517</v>
      </c>
      <c r="C303" s="61">
        <f>ROW(B65)</f>
        <v>65</v>
      </c>
      <c r="H303" s="20"/>
      <c r="I303" s="37"/>
      <c r="J303" s="61"/>
      <c r="K303" s="61"/>
      <c r="L303" s="62"/>
    </row>
    <row r="304" spans="1:14" outlineLevel="1" x14ac:dyDescent="0.35">
      <c r="A304" s="22" t="s">
        <v>1589</v>
      </c>
      <c r="B304" s="37" t="s">
        <v>1518</v>
      </c>
      <c r="C304" s="61">
        <f>ROW(B88)</f>
        <v>88</v>
      </c>
      <c r="H304" s="20"/>
      <c r="I304" s="37"/>
      <c r="J304" s="61"/>
      <c r="K304" s="61"/>
      <c r="L304" s="62"/>
    </row>
    <row r="305" spans="1:14" outlineLevel="1" x14ac:dyDescent="0.35">
      <c r="A305" s="22" t="s">
        <v>1590</v>
      </c>
      <c r="B305" s="37" t="s">
        <v>1519</v>
      </c>
      <c r="C305" s="61" t="s">
        <v>1547</v>
      </c>
      <c r="E305" s="62"/>
      <c r="H305" s="20"/>
      <c r="I305" s="37"/>
      <c r="J305" s="61"/>
      <c r="K305" s="61"/>
      <c r="L305" s="62"/>
      <c r="N305" s="51"/>
    </row>
    <row r="306" spans="1:14" outlineLevel="1" x14ac:dyDescent="0.35">
      <c r="A306" s="22" t="s">
        <v>1591</v>
      </c>
      <c r="B306" s="37" t="s">
        <v>1521</v>
      </c>
      <c r="C306" s="61">
        <v>44</v>
      </c>
      <c r="E306" s="62"/>
      <c r="H306" s="20"/>
      <c r="I306" s="37"/>
      <c r="J306" s="61"/>
      <c r="K306" s="61"/>
      <c r="L306" s="62"/>
      <c r="N306" s="51"/>
    </row>
    <row r="307" spans="1:14" outlineLevel="1" x14ac:dyDescent="0.35">
      <c r="A307" s="22" t="s">
        <v>1592</v>
      </c>
      <c r="B307" s="37" t="s">
        <v>1546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1527</v>
      </c>
      <c r="C312" s="22">
        <v>0</v>
      </c>
      <c r="H312" s="20"/>
      <c r="I312" s="45"/>
      <c r="J312" s="61"/>
      <c r="N312" s="51"/>
    </row>
    <row r="313" spans="1:14" outlineLevel="1" x14ac:dyDescent="0.35">
      <c r="A313" s="22" t="s">
        <v>1584</v>
      </c>
      <c r="B313" s="45" t="s">
        <v>1528</v>
      </c>
      <c r="C313" s="22" t="s">
        <v>1861</v>
      </c>
      <c r="H313" s="20"/>
      <c r="I313" s="45"/>
      <c r="J313" s="61"/>
      <c r="N313" s="51"/>
    </row>
    <row r="314" spans="1:14" outlineLevel="1" x14ac:dyDescent="0.35">
      <c r="A314" s="22" t="s">
        <v>1585</v>
      </c>
      <c r="B314" s="45" t="s">
        <v>1529</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1686</v>
      </c>
      <c r="H321" s="20"/>
      <c r="I321" s="51"/>
      <c r="J321" s="51"/>
      <c r="K321" s="51"/>
      <c r="L321" s="51"/>
      <c r="M321" s="51"/>
      <c r="N321" s="51"/>
    </row>
    <row r="322" spans="1:14" outlineLevel="1" x14ac:dyDescent="0.35">
      <c r="A322" s="22" t="s">
        <v>335</v>
      </c>
      <c r="B322" s="37" t="s">
        <v>336</v>
      </c>
      <c r="C322" s="37" t="s">
        <v>1686</v>
      </c>
      <c r="H322" s="20"/>
      <c r="I322" s="51"/>
      <c r="J322" s="51"/>
      <c r="K322" s="51"/>
      <c r="L322" s="51"/>
      <c r="M322" s="51"/>
      <c r="N322" s="51"/>
    </row>
    <row r="323" spans="1:14" outlineLevel="1" x14ac:dyDescent="0.35">
      <c r="A323" s="22" t="s">
        <v>337</v>
      </c>
      <c r="B323" s="37" t="s">
        <v>338</v>
      </c>
      <c r="C323" s="37" t="s">
        <v>1662</v>
      </c>
      <c r="H323" s="20"/>
      <c r="I323" s="51"/>
      <c r="J323" s="51"/>
      <c r="K323" s="51"/>
      <c r="L323" s="51"/>
      <c r="M323" s="51"/>
      <c r="N323" s="51"/>
    </row>
    <row r="324" spans="1:14" outlineLevel="1" x14ac:dyDescent="0.35">
      <c r="A324" s="22" t="s">
        <v>339</v>
      </c>
      <c r="B324" s="37" t="s">
        <v>340</v>
      </c>
      <c r="C324" s="22" t="s">
        <v>1662</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1662</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1662</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1631</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8797.3829318799999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8797.3829318799999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156279</v>
      </c>
      <c r="D28" s="95">
        <v>0</v>
      </c>
      <c r="F28" s="95">
        <f>IF(AND(C28="[For completion]",D28="[For completion]"),"[For completion]",SUM(C28:D28))</f>
        <v>156279</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1.32186899218162E-3</v>
      </c>
      <c r="D36" s="91">
        <v>0</v>
      </c>
      <c r="E36" s="108"/>
      <c r="F36" s="91">
        <f>C36</f>
        <v>1.32186899218162E-3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1296</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1628</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1687</v>
      </c>
      <c r="C100" s="91">
        <v>0.39169999999999999</v>
      </c>
      <c r="D100" s="91">
        <v>0</v>
      </c>
      <c r="E100" s="91"/>
      <c r="F100" s="91">
        <f>C100</f>
        <v>0.39169999999999999</v>
      </c>
      <c r="G100" s="22"/>
    </row>
    <row r="101" spans="1:7" x14ac:dyDescent="0.35">
      <c r="A101" s="22" t="s">
        <v>520</v>
      </c>
      <c r="B101" s="39" t="s">
        <v>1688</v>
      </c>
      <c r="C101" s="91">
        <v>0.26740000000000003</v>
      </c>
      <c r="D101" s="91">
        <v>0</v>
      </c>
      <c r="E101" s="91"/>
      <c r="F101" s="91">
        <f t="shared" ref="F101:F106" si="1">C101</f>
        <v>0.26740000000000003</v>
      </c>
      <c r="G101" s="22"/>
    </row>
    <row r="102" spans="1:7" x14ac:dyDescent="0.35">
      <c r="A102" s="22" t="s">
        <v>521</v>
      </c>
      <c r="B102" s="39" t="s">
        <v>1689</v>
      </c>
      <c r="C102" s="91">
        <v>0.17860000000000001</v>
      </c>
      <c r="D102" s="91">
        <v>0</v>
      </c>
      <c r="E102" s="91"/>
      <c r="F102" s="91">
        <f t="shared" si="1"/>
        <v>0.17860000000000001</v>
      </c>
      <c r="G102" s="22"/>
    </row>
    <row r="103" spans="1:7" x14ac:dyDescent="0.35">
      <c r="A103" s="22" t="s">
        <v>522</v>
      </c>
      <c r="B103" s="39" t="s">
        <v>1690</v>
      </c>
      <c r="C103" s="91">
        <v>6.93E-2</v>
      </c>
      <c r="D103" s="91">
        <v>0</v>
      </c>
      <c r="E103" s="91"/>
      <c r="F103" s="91">
        <f t="shared" si="1"/>
        <v>6.93E-2</v>
      </c>
      <c r="G103" s="22"/>
    </row>
    <row r="104" spans="1:7" x14ac:dyDescent="0.35">
      <c r="A104" s="22" t="s">
        <v>523</v>
      </c>
      <c r="B104" s="39" t="s">
        <v>1691</v>
      </c>
      <c r="C104" s="91">
        <v>6.0900000000000003E-2</v>
      </c>
      <c r="D104" s="91">
        <v>0</v>
      </c>
      <c r="E104" s="91"/>
      <c r="F104" s="91">
        <f t="shared" si="1"/>
        <v>6.0900000000000003E-2</v>
      </c>
      <c r="G104" s="22"/>
    </row>
    <row r="105" spans="1:7" x14ac:dyDescent="0.35">
      <c r="A105" s="22" t="s">
        <v>524</v>
      </c>
      <c r="B105" s="39" t="s">
        <v>1692</v>
      </c>
      <c r="C105" s="91">
        <v>1.67E-2</v>
      </c>
      <c r="D105" s="91">
        <v>0</v>
      </c>
      <c r="E105" s="91"/>
      <c r="F105" s="91">
        <f t="shared" si="1"/>
        <v>1.67E-2</v>
      </c>
      <c r="G105" s="22"/>
    </row>
    <row r="106" spans="1:7" x14ac:dyDescent="0.35">
      <c r="A106" s="22" t="s">
        <v>525</v>
      </c>
      <c r="B106" s="39" t="s">
        <v>1693</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0.30020000000000002</v>
      </c>
      <c r="D150" s="91">
        <v>0</v>
      </c>
      <c r="E150" s="92"/>
      <c r="F150" s="91">
        <f>C150</f>
        <v>0.30020000000000002</v>
      </c>
    </row>
    <row r="151" spans="1:7" x14ac:dyDescent="0.35">
      <c r="A151" s="22" t="s">
        <v>552</v>
      </c>
      <c r="B151" s="22" t="s">
        <v>553</v>
      </c>
      <c r="C151" s="91">
        <v>0.69979999999999998</v>
      </c>
      <c r="D151" s="91">
        <v>0</v>
      </c>
      <c r="E151" s="92"/>
      <c r="F151" s="91">
        <f t="shared" ref="F151:F152" si="2">C151</f>
        <v>0.69979999999999998</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2.9999999999999997E-4</v>
      </c>
      <c r="D160" s="91">
        <v>0</v>
      </c>
      <c r="E160" s="92"/>
      <c r="F160" s="91">
        <f>C160</f>
        <v>2.9999999999999997E-4</v>
      </c>
    </row>
    <row r="161" spans="1:7" x14ac:dyDescent="0.35">
      <c r="A161" s="22" t="s">
        <v>564</v>
      </c>
      <c r="B161" s="22" t="s">
        <v>565</v>
      </c>
      <c r="C161" s="91">
        <v>0.99749999999999994</v>
      </c>
      <c r="D161" s="91">
        <v>0</v>
      </c>
      <c r="E161" s="92"/>
      <c r="F161" s="91">
        <f t="shared" ref="F161:F162" si="3">C161</f>
        <v>0.99749999999999994</v>
      </c>
    </row>
    <row r="162" spans="1:7" x14ac:dyDescent="0.35">
      <c r="A162" s="22" t="s">
        <v>566</v>
      </c>
      <c r="B162" s="22" t="s">
        <v>83</v>
      </c>
      <c r="C162" s="91">
        <v>2.2000000000000001E-3</v>
      </c>
      <c r="D162" s="91">
        <v>0</v>
      </c>
      <c r="E162" s="92"/>
      <c r="F162" s="91">
        <f t="shared" si="3"/>
        <v>2.2000000000000001E-3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4.41E-2</v>
      </c>
      <c r="D170" s="91">
        <v>0</v>
      </c>
      <c r="E170" s="92"/>
      <c r="F170" s="91">
        <f>C170</f>
        <v>4.41E-2</v>
      </c>
    </row>
    <row r="171" spans="1:7" x14ac:dyDescent="0.35">
      <c r="A171" s="22" t="s">
        <v>576</v>
      </c>
      <c r="B171" s="18" t="s">
        <v>1619</v>
      </c>
      <c r="C171" s="91">
        <v>0.1052</v>
      </c>
      <c r="D171" s="91">
        <v>0</v>
      </c>
      <c r="E171" s="92"/>
      <c r="F171" s="91">
        <f t="shared" ref="F171:F174" si="4">C171</f>
        <v>0.1052</v>
      </c>
    </row>
    <row r="172" spans="1:7" x14ac:dyDescent="0.35">
      <c r="A172" s="22" t="s">
        <v>577</v>
      </c>
      <c r="B172" s="18" t="s">
        <v>1620</v>
      </c>
      <c r="C172" s="91">
        <v>9.5399999999999999E-2</v>
      </c>
      <c r="D172" s="91">
        <v>0</v>
      </c>
      <c r="E172" s="91"/>
      <c r="F172" s="91">
        <f t="shared" si="4"/>
        <v>9.5399999999999999E-2</v>
      </c>
    </row>
    <row r="173" spans="1:7" x14ac:dyDescent="0.35">
      <c r="A173" s="22" t="s">
        <v>578</v>
      </c>
      <c r="B173" s="18" t="s">
        <v>1621</v>
      </c>
      <c r="C173" s="91">
        <v>0.19319999999999998</v>
      </c>
      <c r="D173" s="91">
        <v>0</v>
      </c>
      <c r="E173" s="91"/>
      <c r="F173" s="91">
        <f t="shared" si="4"/>
        <v>0.19319999999999998</v>
      </c>
    </row>
    <row r="174" spans="1:7" x14ac:dyDescent="0.35">
      <c r="A174" s="22" t="s">
        <v>579</v>
      </c>
      <c r="B174" s="18" t="s">
        <v>1622</v>
      </c>
      <c r="C174" s="91">
        <v>0.56220000000000003</v>
      </c>
      <c r="D174" s="91">
        <v>0</v>
      </c>
      <c r="E174" s="91"/>
      <c r="F174" s="91">
        <f t="shared" si="4"/>
        <v>0.56220000000000003</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1531</v>
      </c>
      <c r="B181" s="86" t="s">
        <v>1530</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56.2928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1694</v>
      </c>
      <c r="C190" s="94">
        <v>131.02912359000001</v>
      </c>
      <c r="D190" s="95">
        <v>24204</v>
      </c>
      <c r="E190" s="36"/>
      <c r="F190" s="100">
        <f>IF($C$214=0,"",IF(C190="[for completion]","",IF(C190="","",C190/$C$214)))</f>
        <v>1.4894102553519186E-2</v>
      </c>
      <c r="G190" s="100">
        <f>IF($D$214=0,"",IF(D190="[for completion]","",IF(D190="","",D190/$D$214)))</f>
        <v>0.15487685485573877</v>
      </c>
    </row>
    <row r="191" spans="1:7" x14ac:dyDescent="0.35">
      <c r="A191" s="22" t="s">
        <v>598</v>
      </c>
      <c r="B191" s="39" t="s">
        <v>1695</v>
      </c>
      <c r="C191" s="94">
        <v>328.60210863999998</v>
      </c>
      <c r="D191" s="95">
        <v>22003</v>
      </c>
      <c r="E191" s="36"/>
      <c r="F191" s="100">
        <f t="shared" ref="F191:F213" si="6">IF($C$214=0,"",IF(C191="[for completion]","",IF(C191="","",C191/$C$214)))</f>
        <v>3.7352257050129081E-2</v>
      </c>
      <c r="G191" s="100">
        <f t="shared" ref="G191:G213" si="7">IF($D$214=0,"",IF(D191="[for completion]","",IF(D191="","",D191/$D$214)))</f>
        <v>0.14079306880642953</v>
      </c>
    </row>
    <row r="192" spans="1:7" x14ac:dyDescent="0.35">
      <c r="A192" s="22" t="s">
        <v>599</v>
      </c>
      <c r="B192" s="39" t="s">
        <v>1696</v>
      </c>
      <c r="C192" s="94">
        <v>424.80920755</v>
      </c>
      <c r="D192" s="95">
        <v>17173</v>
      </c>
      <c r="E192" s="36"/>
      <c r="F192" s="100">
        <f t="shared" si="6"/>
        <v>4.8288134191655369E-2</v>
      </c>
      <c r="G192" s="100">
        <f t="shared" si="7"/>
        <v>0.10988680500899033</v>
      </c>
    </row>
    <row r="193" spans="1:7" x14ac:dyDescent="0.35">
      <c r="A193" s="22" t="s">
        <v>600</v>
      </c>
      <c r="B193" s="39" t="s">
        <v>1697</v>
      </c>
      <c r="C193" s="94">
        <v>449.21499335999999</v>
      </c>
      <c r="D193" s="95">
        <v>12822</v>
      </c>
      <c r="E193" s="36"/>
      <c r="F193" s="100">
        <f t="shared" si="6"/>
        <v>5.1062343976426498E-2</v>
      </c>
      <c r="G193" s="100">
        <f t="shared" si="7"/>
        <v>8.2045572341773371E-2</v>
      </c>
    </row>
    <row r="194" spans="1:7" x14ac:dyDescent="0.35">
      <c r="A194" s="22" t="s">
        <v>601</v>
      </c>
      <c r="B194" s="39" t="s">
        <v>1698</v>
      </c>
      <c r="C194" s="94">
        <v>565.54673882000009</v>
      </c>
      <c r="D194" s="95">
        <v>12563</v>
      </c>
      <c r="E194" s="36"/>
      <c r="F194" s="100">
        <f t="shared" si="6"/>
        <v>6.4285793081777648E-2</v>
      </c>
      <c r="G194" s="100">
        <f t="shared" si="7"/>
        <v>8.0388279935244014E-2</v>
      </c>
    </row>
    <row r="195" spans="1:7" x14ac:dyDescent="0.35">
      <c r="A195" s="22" t="s">
        <v>602</v>
      </c>
      <c r="B195" s="39" t="s">
        <v>1699</v>
      </c>
      <c r="C195" s="94">
        <v>593.21155016</v>
      </c>
      <c r="D195" s="95">
        <v>10783</v>
      </c>
      <c r="E195" s="36"/>
      <c r="F195" s="100">
        <f t="shared" si="6"/>
        <v>6.7430456847606013E-2</v>
      </c>
      <c r="G195" s="100">
        <f t="shared" si="7"/>
        <v>6.8998393898092508E-2</v>
      </c>
    </row>
    <row r="196" spans="1:7" x14ac:dyDescent="0.35">
      <c r="A196" s="22" t="s">
        <v>603</v>
      </c>
      <c r="B196" s="39" t="s">
        <v>1700</v>
      </c>
      <c r="C196" s="94">
        <v>634.10929365999993</v>
      </c>
      <c r="D196" s="95">
        <v>9773</v>
      </c>
      <c r="E196" s="36"/>
      <c r="F196" s="100">
        <f t="shared" si="6"/>
        <v>7.2079310241470962E-2</v>
      </c>
      <c r="G196" s="100">
        <f t="shared" si="7"/>
        <v>6.2535593393866093E-2</v>
      </c>
    </row>
    <row r="197" spans="1:7" x14ac:dyDescent="0.35">
      <c r="A197" s="22" t="s">
        <v>604</v>
      </c>
      <c r="B197" s="39" t="s">
        <v>1701</v>
      </c>
      <c r="C197" s="94">
        <v>626.74404586000003</v>
      </c>
      <c r="D197" s="95">
        <v>8364</v>
      </c>
      <c r="E197" s="36"/>
      <c r="F197" s="100">
        <f t="shared" si="6"/>
        <v>7.1242101283189779E-2</v>
      </c>
      <c r="G197" s="100">
        <f t="shared" si="7"/>
        <v>5.351966674985123E-2</v>
      </c>
    </row>
    <row r="198" spans="1:7" x14ac:dyDescent="0.35">
      <c r="A198" s="22" t="s">
        <v>605</v>
      </c>
      <c r="B198" s="39" t="s">
        <v>1702</v>
      </c>
      <c r="C198" s="94">
        <v>591.7932140800001</v>
      </c>
      <c r="D198" s="95">
        <v>6969</v>
      </c>
      <c r="E198" s="36"/>
      <c r="F198" s="100">
        <f t="shared" si="6"/>
        <v>6.7269234346439208E-2</v>
      </c>
      <c r="G198" s="100">
        <f t="shared" si="7"/>
        <v>4.459332347916227E-2</v>
      </c>
    </row>
    <row r="199" spans="1:7" x14ac:dyDescent="0.35">
      <c r="A199" s="22" t="s">
        <v>606</v>
      </c>
      <c r="B199" s="39" t="s">
        <v>1703</v>
      </c>
      <c r="C199" s="94">
        <v>594.36079797000002</v>
      </c>
      <c r="D199" s="95">
        <v>6258</v>
      </c>
      <c r="E199" s="39"/>
      <c r="F199" s="100">
        <f t="shared" si="6"/>
        <v>6.7561092039787468E-2</v>
      </c>
      <c r="G199" s="100">
        <f t="shared" si="7"/>
        <v>4.0043767876682089E-2</v>
      </c>
    </row>
    <row r="200" spans="1:7" x14ac:dyDescent="0.35">
      <c r="A200" s="22" t="s">
        <v>607</v>
      </c>
      <c r="B200" s="39" t="s">
        <v>1704</v>
      </c>
      <c r="C200" s="94">
        <v>2895.2801699199999</v>
      </c>
      <c r="D200" s="95">
        <v>21791</v>
      </c>
      <c r="E200" s="39"/>
      <c r="F200" s="100">
        <f t="shared" si="6"/>
        <v>0.32910698469519489</v>
      </c>
      <c r="G200" s="100">
        <f t="shared" si="7"/>
        <v>0.13943652058178002</v>
      </c>
    </row>
    <row r="201" spans="1:7" x14ac:dyDescent="0.35">
      <c r="A201" s="22" t="s">
        <v>608</v>
      </c>
      <c r="B201" s="39" t="s">
        <v>1705</v>
      </c>
      <c r="C201" s="94">
        <v>962.68168827</v>
      </c>
      <c r="D201" s="95">
        <v>3576</v>
      </c>
      <c r="E201" s="39"/>
      <c r="F201" s="100">
        <f t="shared" si="6"/>
        <v>0.10942818969280391</v>
      </c>
      <c r="G201" s="100">
        <f t="shared" si="7"/>
        <v>2.2882153072389763E-2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8797.3829318799999</v>
      </c>
      <c r="D214" s="46">
        <f>SUM(D190:D213)</f>
        <v>156279</v>
      </c>
      <c r="E214" s="86"/>
      <c r="F214" s="109">
        <f>SUM(F190:F213)</f>
        <v>1.0000000000000002</v>
      </c>
      <c r="G214" s="109">
        <f>SUM(G190:G213)</f>
        <v>0.99999999999999978</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1978.33198382</v>
      </c>
      <c r="D219" s="95">
        <v>66455</v>
      </c>
      <c r="F219" s="100">
        <f t="shared" ref="F219:F233" si="8">IF($C$227=0,"",IF(C219="[for completion]","",C219/$C$227))</f>
        <v>0.22487732989897607</v>
      </c>
      <c r="G219" s="100">
        <f t="shared" ref="G219:G233" si="9">IF($D$227=0,"",IF(D219="[for completion]","",D219/$D$227))</f>
        <v>0.42523307674095689</v>
      </c>
    </row>
    <row r="220" spans="1:7" x14ac:dyDescent="0.35">
      <c r="A220" s="22" t="s">
        <v>628</v>
      </c>
      <c r="B220" s="22" t="s">
        <v>629</v>
      </c>
      <c r="C220" s="94">
        <v>1276.6676430799998</v>
      </c>
      <c r="D220" s="95">
        <v>21960</v>
      </c>
      <c r="F220" s="100">
        <f t="shared" si="8"/>
        <v>0.14511902607463015</v>
      </c>
      <c r="G220" s="100">
        <f t="shared" si="9"/>
        <v>0.14051791987407136</v>
      </c>
    </row>
    <row r="221" spans="1:7" x14ac:dyDescent="0.35">
      <c r="A221" s="22" t="s">
        <v>630</v>
      </c>
      <c r="B221" s="22" t="s">
        <v>631</v>
      </c>
      <c r="C221" s="94">
        <v>1690.8450387999999</v>
      </c>
      <c r="D221" s="95">
        <v>25698</v>
      </c>
      <c r="F221" s="100">
        <f t="shared" si="8"/>
        <v>0.19219864042438203</v>
      </c>
      <c r="G221" s="100">
        <f t="shared" si="9"/>
        <v>0.16443668055208954</v>
      </c>
    </row>
    <row r="222" spans="1:7" x14ac:dyDescent="0.35">
      <c r="A222" s="22" t="s">
        <v>632</v>
      </c>
      <c r="B222" s="22" t="s">
        <v>633</v>
      </c>
      <c r="C222" s="94">
        <v>1962.43261104</v>
      </c>
      <c r="D222" s="95">
        <v>23832</v>
      </c>
      <c r="F222" s="100">
        <f t="shared" si="8"/>
        <v>0.22307004551643728</v>
      </c>
      <c r="G222" s="100">
        <f t="shared" si="9"/>
        <v>0.15249649665022172</v>
      </c>
    </row>
    <row r="223" spans="1:7" x14ac:dyDescent="0.35">
      <c r="A223" s="22" t="s">
        <v>634</v>
      </c>
      <c r="B223" s="22" t="s">
        <v>635</v>
      </c>
      <c r="C223" s="94">
        <v>1889.01213745</v>
      </c>
      <c r="D223" s="95">
        <v>18333</v>
      </c>
      <c r="F223" s="100">
        <f t="shared" si="8"/>
        <v>0.21472432791399684</v>
      </c>
      <c r="G223" s="100">
        <f t="shared" si="9"/>
        <v>0.11730942737028008</v>
      </c>
    </row>
    <row r="224" spans="1:7" x14ac:dyDescent="0.35">
      <c r="A224" s="22" t="s">
        <v>636</v>
      </c>
      <c r="B224" s="22" t="s">
        <v>637</v>
      </c>
      <c r="C224" s="94">
        <v>9.3517690000000001E-2</v>
      </c>
      <c r="D224" s="95">
        <v>1</v>
      </c>
      <c r="F224" s="100">
        <f t="shared" si="8"/>
        <v>1.0630171577630221E-5</v>
      </c>
      <c r="G224" s="100">
        <f t="shared" si="9"/>
        <v>6.3988123804221935E-6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8797.3829318799999</v>
      </c>
      <c r="D227" s="95">
        <f>SUM(D219:D226)</f>
        <v>156279</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0.96929999999999994</v>
      </c>
      <c r="E260" s="86"/>
      <c r="F260" s="86"/>
      <c r="G260" s="86"/>
    </row>
    <row r="261" spans="1:14" x14ac:dyDescent="0.35">
      <c r="A261" s="22" t="s">
        <v>681</v>
      </c>
      <c r="B261" s="22" t="s">
        <v>682</v>
      </c>
      <c r="C261" s="91">
        <v>1.7600000000000001E-2</v>
      </c>
      <c r="E261" s="86"/>
      <c r="F261" s="86"/>
    </row>
    <row r="262" spans="1:14" x14ac:dyDescent="0.35">
      <c r="A262" s="22" t="s">
        <v>683</v>
      </c>
      <c r="B262" s="22" t="s">
        <v>684</v>
      </c>
      <c r="C262" s="91">
        <v>1.3100000000000001E-2</v>
      </c>
      <c r="E262" s="86"/>
      <c r="F262" s="86"/>
    </row>
    <row r="263" spans="1:14" x14ac:dyDescent="0.35">
      <c r="A263" s="22" t="s">
        <v>685</v>
      </c>
      <c r="B263" s="22" t="s">
        <v>1262</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1263</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1297</v>
      </c>
      <c r="C286" s="42" t="s">
        <v>54</v>
      </c>
      <c r="D286" s="42" t="s">
        <v>1144</v>
      </c>
      <c r="E286" s="42"/>
      <c r="F286" s="42" t="s">
        <v>425</v>
      </c>
      <c r="G286" s="42" t="s">
        <v>1148</v>
      </c>
    </row>
    <row r="287" spans="1:7" customFormat="1" hidden="1" x14ac:dyDescent="0.35">
      <c r="A287" s="22" t="s">
        <v>1150</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1151</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1152</v>
      </c>
      <c r="B289" s="39" t="s">
        <v>518</v>
      </c>
      <c r="C289" s="94" t="s">
        <v>29</v>
      </c>
      <c r="D289" s="22" t="s">
        <v>29</v>
      </c>
      <c r="E289" s="28"/>
      <c r="F289" s="100" t="str">
        <f t="shared" si="14"/>
        <v/>
      </c>
      <c r="G289" s="100" t="str">
        <f t="shared" si="15"/>
        <v/>
      </c>
    </row>
    <row r="290" spans="1:7" customFormat="1" hidden="1" x14ac:dyDescent="0.35">
      <c r="A290" s="22" t="s">
        <v>1153</v>
      </c>
      <c r="B290" s="39" t="s">
        <v>518</v>
      </c>
      <c r="C290" s="94" t="s">
        <v>29</v>
      </c>
      <c r="D290" s="22" t="s">
        <v>29</v>
      </c>
      <c r="E290" s="28"/>
      <c r="F290" s="100" t="str">
        <f t="shared" si="14"/>
        <v/>
      </c>
      <c r="G290" s="100" t="str">
        <f t="shared" si="15"/>
        <v/>
      </c>
    </row>
    <row r="291" spans="1:7" customFormat="1" hidden="1" x14ac:dyDescent="0.35">
      <c r="A291" s="22" t="s">
        <v>1154</v>
      </c>
      <c r="B291" s="39" t="s">
        <v>518</v>
      </c>
      <c r="C291" s="94" t="s">
        <v>29</v>
      </c>
      <c r="D291" s="22" t="s">
        <v>29</v>
      </c>
      <c r="E291" s="28"/>
      <c r="F291" s="100" t="str">
        <f t="shared" si="14"/>
        <v/>
      </c>
      <c r="G291" s="100" t="str">
        <f t="shared" si="15"/>
        <v/>
      </c>
    </row>
    <row r="292" spans="1:7" customFormat="1" hidden="1" x14ac:dyDescent="0.35">
      <c r="A292" s="22" t="s">
        <v>1155</v>
      </c>
      <c r="B292" s="39" t="s">
        <v>518</v>
      </c>
      <c r="C292" s="94" t="s">
        <v>29</v>
      </c>
      <c r="D292" s="22" t="s">
        <v>29</v>
      </c>
      <c r="E292" s="28"/>
      <c r="F292" s="100" t="str">
        <f t="shared" si="14"/>
        <v/>
      </c>
      <c r="G292" s="100" t="str">
        <f t="shared" si="15"/>
        <v/>
      </c>
    </row>
    <row r="293" spans="1:7" customFormat="1" hidden="1" x14ac:dyDescent="0.35">
      <c r="A293" s="22" t="s">
        <v>1156</v>
      </c>
      <c r="B293" s="39" t="s">
        <v>518</v>
      </c>
      <c r="C293" s="94" t="s">
        <v>29</v>
      </c>
      <c r="D293" s="22" t="s">
        <v>29</v>
      </c>
      <c r="E293" s="28"/>
      <c r="F293" s="100" t="str">
        <f t="shared" si="14"/>
        <v/>
      </c>
      <c r="G293" s="100" t="str">
        <f t="shared" si="15"/>
        <v/>
      </c>
    </row>
    <row r="294" spans="1:7" customFormat="1" hidden="1" x14ac:dyDescent="0.35">
      <c r="A294" s="22" t="s">
        <v>1157</v>
      </c>
      <c r="B294" s="39" t="s">
        <v>518</v>
      </c>
      <c r="C294" s="94" t="s">
        <v>29</v>
      </c>
      <c r="D294" s="22" t="s">
        <v>29</v>
      </c>
      <c r="E294" s="28"/>
      <c r="F294" s="100" t="str">
        <f t="shared" si="14"/>
        <v/>
      </c>
      <c r="G294" s="100" t="str">
        <f t="shared" si="15"/>
        <v/>
      </c>
    </row>
    <row r="295" spans="1:7" customFormat="1" hidden="1" x14ac:dyDescent="0.35">
      <c r="A295" s="22" t="s">
        <v>1158</v>
      </c>
      <c r="B295" s="39" t="s">
        <v>518</v>
      </c>
      <c r="C295" s="94" t="s">
        <v>29</v>
      </c>
      <c r="D295" s="22" t="s">
        <v>29</v>
      </c>
      <c r="E295" s="28"/>
      <c r="F295" s="100" t="str">
        <f t="shared" si="14"/>
        <v/>
      </c>
      <c r="G295" s="100" t="str">
        <f t="shared" si="15"/>
        <v/>
      </c>
    </row>
    <row r="296" spans="1:7" customFormat="1" hidden="1" x14ac:dyDescent="0.35">
      <c r="A296" s="22" t="s">
        <v>1159</v>
      </c>
      <c r="B296" s="39" t="s">
        <v>518</v>
      </c>
      <c r="C296" s="94" t="s">
        <v>29</v>
      </c>
      <c r="D296" s="22" t="s">
        <v>29</v>
      </c>
      <c r="E296" s="28"/>
      <c r="F296" s="100" t="str">
        <f t="shared" si="14"/>
        <v/>
      </c>
      <c r="G296" s="100" t="str">
        <f t="shared" si="15"/>
        <v/>
      </c>
    </row>
    <row r="297" spans="1:7" customFormat="1" hidden="1" x14ac:dyDescent="0.35">
      <c r="A297" s="22" t="s">
        <v>1160</v>
      </c>
      <c r="B297" s="39" t="s">
        <v>518</v>
      </c>
      <c r="C297" s="94" t="s">
        <v>29</v>
      </c>
      <c r="D297" s="22" t="s">
        <v>29</v>
      </c>
      <c r="E297" s="28"/>
      <c r="F297" s="100" t="str">
        <f t="shared" si="14"/>
        <v/>
      </c>
      <c r="G297" s="100" t="str">
        <f t="shared" si="15"/>
        <v/>
      </c>
    </row>
    <row r="298" spans="1:7" customFormat="1" hidden="1" x14ac:dyDescent="0.35">
      <c r="A298" s="22" t="s">
        <v>1161</v>
      </c>
      <c r="B298" s="39" t="s">
        <v>518</v>
      </c>
      <c r="C298" s="94" t="s">
        <v>29</v>
      </c>
      <c r="D298" s="22" t="s">
        <v>29</v>
      </c>
      <c r="E298" s="28"/>
      <c r="F298" s="100" t="str">
        <f t="shared" si="14"/>
        <v/>
      </c>
      <c r="G298" s="100" t="str">
        <f t="shared" si="15"/>
        <v/>
      </c>
    </row>
    <row r="299" spans="1:7" customFormat="1" hidden="1" x14ac:dyDescent="0.35">
      <c r="A299" s="22" t="s">
        <v>1162</v>
      </c>
      <c r="B299" s="39" t="s">
        <v>518</v>
      </c>
      <c r="C299" s="94" t="s">
        <v>29</v>
      </c>
      <c r="D299" s="22" t="s">
        <v>29</v>
      </c>
      <c r="E299" s="28"/>
      <c r="F299" s="100" t="str">
        <f t="shared" si="14"/>
        <v/>
      </c>
      <c r="G299" s="100" t="str">
        <f t="shared" si="15"/>
        <v/>
      </c>
    </row>
    <row r="300" spans="1:7" customFormat="1" hidden="1" x14ac:dyDescent="0.35">
      <c r="A300" s="22" t="s">
        <v>1163</v>
      </c>
      <c r="B300" s="39" t="s">
        <v>518</v>
      </c>
      <c r="C300" s="94" t="s">
        <v>29</v>
      </c>
      <c r="D300" s="22" t="s">
        <v>29</v>
      </c>
      <c r="E300" s="28"/>
      <c r="F300" s="100" t="str">
        <f t="shared" si="14"/>
        <v/>
      </c>
      <c r="G300" s="100" t="str">
        <f t="shared" si="15"/>
        <v/>
      </c>
    </row>
    <row r="301" spans="1:7" customFormat="1" hidden="1" x14ac:dyDescent="0.35">
      <c r="A301" s="22" t="s">
        <v>1164</v>
      </c>
      <c r="B301" s="39" t="s">
        <v>518</v>
      </c>
      <c r="C301" s="94" t="s">
        <v>29</v>
      </c>
      <c r="D301" s="22" t="s">
        <v>29</v>
      </c>
      <c r="E301" s="28"/>
      <c r="F301" s="100" t="str">
        <f t="shared" si="14"/>
        <v/>
      </c>
      <c r="G301" s="100" t="str">
        <f t="shared" si="15"/>
        <v/>
      </c>
    </row>
    <row r="302" spans="1:7" customFormat="1" hidden="1" x14ac:dyDescent="0.35">
      <c r="A302" s="22" t="s">
        <v>1165</v>
      </c>
      <c r="B302" s="39" t="s">
        <v>518</v>
      </c>
      <c r="C302" s="94" t="s">
        <v>29</v>
      </c>
      <c r="D302" s="22" t="s">
        <v>29</v>
      </c>
      <c r="E302" s="28"/>
      <c r="F302" s="100" t="str">
        <f t="shared" si="14"/>
        <v/>
      </c>
      <c r="G302" s="100" t="str">
        <f t="shared" si="15"/>
        <v/>
      </c>
    </row>
    <row r="303" spans="1:7" customFormat="1" hidden="1" x14ac:dyDescent="0.35">
      <c r="A303" s="22" t="s">
        <v>1166</v>
      </c>
      <c r="B303" s="39" t="s">
        <v>518</v>
      </c>
      <c r="C303" s="94" t="s">
        <v>29</v>
      </c>
      <c r="D303" s="22" t="s">
        <v>29</v>
      </c>
      <c r="E303" s="28"/>
      <c r="F303" s="100" t="str">
        <f t="shared" si="14"/>
        <v/>
      </c>
      <c r="G303" s="100" t="str">
        <f t="shared" si="15"/>
        <v/>
      </c>
    </row>
    <row r="304" spans="1:7" customFormat="1" hidden="1" x14ac:dyDescent="0.35">
      <c r="A304" s="22" t="s">
        <v>1167</v>
      </c>
      <c r="B304" s="39" t="s">
        <v>1189</v>
      </c>
      <c r="C304" s="94" t="s">
        <v>29</v>
      </c>
      <c r="D304" s="22" t="s">
        <v>29</v>
      </c>
      <c r="E304" s="28"/>
      <c r="F304" s="100" t="str">
        <f t="shared" si="14"/>
        <v/>
      </c>
      <c r="G304" s="100" t="str">
        <f t="shared" si="15"/>
        <v/>
      </c>
    </row>
    <row r="305" spans="1:7" customFormat="1" hidden="1" x14ac:dyDescent="0.35">
      <c r="A305" s="22" t="s">
        <v>1168</v>
      </c>
      <c r="B305" s="39" t="s">
        <v>85</v>
      </c>
      <c r="C305" s="94">
        <f>SUM(C287:C304)</f>
        <v>0</v>
      </c>
      <c r="D305" s="22">
        <f>SUM(D287:D304)</f>
        <v>0</v>
      </c>
      <c r="E305" s="28"/>
      <c r="F305" s="108">
        <f>SUM(F287:F304)</f>
        <v>0</v>
      </c>
      <c r="G305" s="108">
        <f>SUM(G287:G304)</f>
        <v>0</v>
      </c>
    </row>
    <row r="306" spans="1:7" customFormat="1" hidden="1" x14ac:dyDescent="0.35">
      <c r="A306" s="22" t="s">
        <v>1169</v>
      </c>
      <c r="B306" s="39"/>
      <c r="C306" s="22"/>
      <c r="D306" s="22"/>
      <c r="E306" s="28"/>
      <c r="F306" s="28"/>
      <c r="G306" s="28"/>
    </row>
    <row r="307" spans="1:7" customFormat="1" hidden="1" x14ac:dyDescent="0.35">
      <c r="A307" s="22" t="s">
        <v>1170</v>
      </c>
      <c r="B307" s="39"/>
      <c r="C307" s="22"/>
      <c r="D307" s="22"/>
      <c r="E307" s="28"/>
      <c r="F307" s="28"/>
      <c r="G307" s="28"/>
    </row>
    <row r="308" spans="1:7" customFormat="1" hidden="1" x14ac:dyDescent="0.35">
      <c r="A308" s="22" t="s">
        <v>1171</v>
      </c>
      <c r="B308" s="39"/>
      <c r="C308" s="22"/>
      <c r="D308" s="22"/>
      <c r="E308" s="28"/>
      <c r="F308" s="28"/>
      <c r="G308" s="28"/>
    </row>
    <row r="309" spans="1:7" customFormat="1" hidden="1" x14ac:dyDescent="0.35">
      <c r="A309" s="42"/>
      <c r="B309" s="42" t="s">
        <v>1321</v>
      </c>
      <c r="C309" s="42" t="s">
        <v>54</v>
      </c>
      <c r="D309" s="42" t="s">
        <v>1144</v>
      </c>
      <c r="E309" s="42"/>
      <c r="F309" s="42" t="s">
        <v>425</v>
      </c>
      <c r="G309" s="42" t="s">
        <v>1148</v>
      </c>
    </row>
    <row r="310" spans="1:7" customFormat="1" hidden="1" x14ac:dyDescent="0.35">
      <c r="A310" s="22" t="s">
        <v>1172</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1173</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1174</v>
      </c>
      <c r="B312" s="39" t="s">
        <v>518</v>
      </c>
      <c r="C312" s="94" t="s">
        <v>29</v>
      </c>
      <c r="D312" s="22" t="s">
        <v>29</v>
      </c>
      <c r="E312" s="28"/>
      <c r="F312" s="100" t="str">
        <f t="shared" si="16"/>
        <v/>
      </c>
      <c r="G312" s="100" t="str">
        <f t="shared" si="17"/>
        <v/>
      </c>
    </row>
    <row r="313" spans="1:7" customFormat="1" hidden="1" x14ac:dyDescent="0.35">
      <c r="A313" s="22" t="s">
        <v>1175</v>
      </c>
      <c r="B313" s="39" t="s">
        <v>518</v>
      </c>
      <c r="C313" s="94" t="s">
        <v>29</v>
      </c>
      <c r="D313" s="22" t="s">
        <v>29</v>
      </c>
      <c r="E313" s="28"/>
      <c r="F313" s="100" t="str">
        <f t="shared" si="16"/>
        <v/>
      </c>
      <c r="G313" s="100" t="str">
        <f t="shared" si="17"/>
        <v/>
      </c>
    </row>
    <row r="314" spans="1:7" customFormat="1" hidden="1" x14ac:dyDescent="0.35">
      <c r="A314" s="22" t="s">
        <v>1176</v>
      </c>
      <c r="B314" s="39" t="s">
        <v>518</v>
      </c>
      <c r="C314" s="94" t="s">
        <v>29</v>
      </c>
      <c r="D314" s="22" t="s">
        <v>29</v>
      </c>
      <c r="E314" s="28"/>
      <c r="F314" s="100" t="str">
        <f t="shared" si="16"/>
        <v/>
      </c>
      <c r="G314" s="100" t="str">
        <f t="shared" si="17"/>
        <v/>
      </c>
    </row>
    <row r="315" spans="1:7" customFormat="1" hidden="1" x14ac:dyDescent="0.35">
      <c r="A315" s="22" t="s">
        <v>1177</v>
      </c>
      <c r="B315" s="39" t="s">
        <v>518</v>
      </c>
      <c r="C315" s="94" t="s">
        <v>29</v>
      </c>
      <c r="D315" s="22" t="s">
        <v>29</v>
      </c>
      <c r="E315" s="28"/>
      <c r="F315" s="100" t="str">
        <f t="shared" si="16"/>
        <v/>
      </c>
      <c r="G315" s="100" t="str">
        <f t="shared" si="17"/>
        <v/>
      </c>
    </row>
    <row r="316" spans="1:7" customFormat="1" hidden="1" x14ac:dyDescent="0.35">
      <c r="A316" s="22" t="s">
        <v>1178</v>
      </c>
      <c r="B316" s="39" t="s">
        <v>518</v>
      </c>
      <c r="C316" s="94" t="s">
        <v>29</v>
      </c>
      <c r="D316" s="22" t="s">
        <v>29</v>
      </c>
      <c r="E316" s="28"/>
      <c r="F316" s="100" t="str">
        <f t="shared" si="16"/>
        <v/>
      </c>
      <c r="G316" s="100" t="str">
        <f t="shared" si="17"/>
        <v/>
      </c>
    </row>
    <row r="317" spans="1:7" customFormat="1" hidden="1" x14ac:dyDescent="0.35">
      <c r="A317" s="22" t="s">
        <v>1179</v>
      </c>
      <c r="B317" s="39" t="s">
        <v>518</v>
      </c>
      <c r="C317" s="94" t="s">
        <v>29</v>
      </c>
      <c r="D317" s="22" t="s">
        <v>29</v>
      </c>
      <c r="E317" s="28"/>
      <c r="F317" s="100" t="str">
        <f t="shared" si="16"/>
        <v/>
      </c>
      <c r="G317" s="100" t="str">
        <f t="shared" si="17"/>
        <v/>
      </c>
    </row>
    <row r="318" spans="1:7" customFormat="1" hidden="1" x14ac:dyDescent="0.35">
      <c r="A318" s="22" t="s">
        <v>1180</v>
      </c>
      <c r="B318" s="39" t="s">
        <v>518</v>
      </c>
      <c r="C318" s="94" t="s">
        <v>29</v>
      </c>
      <c r="D318" s="22" t="s">
        <v>29</v>
      </c>
      <c r="E318" s="28"/>
      <c r="F318" s="100" t="str">
        <f t="shared" si="16"/>
        <v/>
      </c>
      <c r="G318" s="100" t="str">
        <f t="shared" si="17"/>
        <v/>
      </c>
    </row>
    <row r="319" spans="1:7" customFormat="1" hidden="1" x14ac:dyDescent="0.35">
      <c r="A319" s="22" t="s">
        <v>1181</v>
      </c>
      <c r="B319" s="39" t="s">
        <v>518</v>
      </c>
      <c r="C319" s="94" t="s">
        <v>29</v>
      </c>
      <c r="D319" s="22" t="s">
        <v>29</v>
      </c>
      <c r="E319" s="28"/>
      <c r="F319" s="100" t="str">
        <f t="shared" si="16"/>
        <v/>
      </c>
      <c r="G319" s="100" t="str">
        <f t="shared" si="17"/>
        <v/>
      </c>
    </row>
    <row r="320" spans="1:7" customFormat="1" hidden="1" x14ac:dyDescent="0.35">
      <c r="A320" s="22" t="s">
        <v>1219</v>
      </c>
      <c r="B320" s="39" t="s">
        <v>518</v>
      </c>
      <c r="C320" s="94" t="s">
        <v>29</v>
      </c>
      <c r="D320" s="22" t="s">
        <v>29</v>
      </c>
      <c r="E320" s="28"/>
      <c r="F320" s="100" t="str">
        <f t="shared" si="16"/>
        <v/>
      </c>
      <c r="G320" s="100" t="str">
        <f t="shared" si="17"/>
        <v/>
      </c>
    </row>
    <row r="321" spans="1:7" customFormat="1" hidden="1" x14ac:dyDescent="0.35">
      <c r="A321" s="22" t="s">
        <v>1220</v>
      </c>
      <c r="B321" s="39" t="s">
        <v>518</v>
      </c>
      <c r="C321" s="94" t="s">
        <v>29</v>
      </c>
      <c r="D321" s="22" t="s">
        <v>29</v>
      </c>
      <c r="E321" s="28"/>
      <c r="F321" s="100" t="str">
        <f>IF($C$328=0,"",IF(C321="[For completion]","",C321/$C$328))</f>
        <v/>
      </c>
      <c r="G321" s="100" t="str">
        <f t="shared" si="17"/>
        <v/>
      </c>
    </row>
    <row r="322" spans="1:7" customFormat="1" hidden="1" x14ac:dyDescent="0.35">
      <c r="A322" s="22" t="s">
        <v>1221</v>
      </c>
      <c r="B322" s="39" t="s">
        <v>518</v>
      </c>
      <c r="C322" s="94" t="s">
        <v>29</v>
      </c>
      <c r="D322" s="22" t="s">
        <v>29</v>
      </c>
      <c r="E322" s="28"/>
      <c r="F322" s="100" t="str">
        <f t="shared" si="16"/>
        <v/>
      </c>
      <c r="G322" s="100" t="str">
        <f t="shared" si="17"/>
        <v/>
      </c>
    </row>
    <row r="323" spans="1:7" customFormat="1" hidden="1" x14ac:dyDescent="0.35">
      <c r="A323" s="22" t="s">
        <v>1222</v>
      </c>
      <c r="B323" s="39" t="s">
        <v>518</v>
      </c>
      <c r="C323" s="94" t="s">
        <v>29</v>
      </c>
      <c r="D323" s="22" t="s">
        <v>29</v>
      </c>
      <c r="E323" s="28"/>
      <c r="F323" s="100" t="str">
        <f t="shared" si="16"/>
        <v/>
      </c>
      <c r="G323" s="100" t="str">
        <f t="shared" si="17"/>
        <v/>
      </c>
    </row>
    <row r="324" spans="1:7" customFormat="1" hidden="1" x14ac:dyDescent="0.35">
      <c r="A324" s="22" t="s">
        <v>1223</v>
      </c>
      <c r="B324" s="39" t="s">
        <v>518</v>
      </c>
      <c r="C324" s="94" t="s">
        <v>29</v>
      </c>
      <c r="D324" s="22" t="s">
        <v>29</v>
      </c>
      <c r="E324" s="28"/>
      <c r="F324" s="100" t="str">
        <f t="shared" si="16"/>
        <v/>
      </c>
      <c r="G324" s="100" t="str">
        <f t="shared" si="17"/>
        <v/>
      </c>
    </row>
    <row r="325" spans="1:7" customFormat="1" hidden="1" x14ac:dyDescent="0.35">
      <c r="A325" s="22" t="s">
        <v>1224</v>
      </c>
      <c r="B325" s="39" t="s">
        <v>518</v>
      </c>
      <c r="C325" s="94" t="s">
        <v>29</v>
      </c>
      <c r="D325" s="22" t="s">
        <v>29</v>
      </c>
      <c r="E325" s="28"/>
      <c r="F325" s="100" t="str">
        <f t="shared" si="16"/>
        <v/>
      </c>
      <c r="G325" s="100" t="str">
        <f t="shared" si="17"/>
        <v/>
      </c>
    </row>
    <row r="326" spans="1:7" customFormat="1" hidden="1" x14ac:dyDescent="0.35">
      <c r="A326" s="22" t="s">
        <v>1225</v>
      </c>
      <c r="B326" s="39" t="s">
        <v>518</v>
      </c>
      <c r="C326" s="94" t="s">
        <v>29</v>
      </c>
      <c r="D326" s="22" t="s">
        <v>29</v>
      </c>
      <c r="E326" s="28"/>
      <c r="F326" s="100" t="str">
        <f t="shared" si="16"/>
        <v/>
      </c>
      <c r="G326" s="100" t="str">
        <f t="shared" si="17"/>
        <v/>
      </c>
    </row>
    <row r="327" spans="1:7" customFormat="1" hidden="1" x14ac:dyDescent="0.35">
      <c r="A327" s="22" t="s">
        <v>1226</v>
      </c>
      <c r="B327" s="39" t="s">
        <v>1189</v>
      </c>
      <c r="C327" s="94" t="s">
        <v>29</v>
      </c>
      <c r="D327" s="22" t="s">
        <v>29</v>
      </c>
      <c r="E327" s="28"/>
      <c r="F327" s="100" t="str">
        <f t="shared" si="16"/>
        <v/>
      </c>
      <c r="G327" s="100" t="str">
        <f t="shared" si="17"/>
        <v/>
      </c>
    </row>
    <row r="328" spans="1:7" customFormat="1" hidden="1" x14ac:dyDescent="0.35">
      <c r="A328" s="22" t="s">
        <v>1227</v>
      </c>
      <c r="B328" s="39" t="s">
        <v>85</v>
      </c>
      <c r="C328" s="94">
        <f>SUM(C310:C327)</f>
        <v>0</v>
      </c>
      <c r="D328" s="22">
        <f>SUM(D310:D327)</f>
        <v>0</v>
      </c>
      <c r="E328" s="28"/>
      <c r="F328" s="108">
        <f>SUM(F310:F327)</f>
        <v>0</v>
      </c>
      <c r="G328" s="108">
        <f>SUM(G310:G327)</f>
        <v>0</v>
      </c>
    </row>
    <row r="329" spans="1:7" customFormat="1" hidden="1" x14ac:dyDescent="0.35">
      <c r="A329" s="22" t="s">
        <v>1182</v>
      </c>
      <c r="B329" s="39"/>
      <c r="C329" s="22"/>
      <c r="D329" s="22"/>
      <c r="E329" s="28"/>
      <c r="F329" s="28"/>
      <c r="G329" s="28"/>
    </row>
    <row r="330" spans="1:7" customFormat="1" hidden="1" x14ac:dyDescent="0.35">
      <c r="A330" s="22" t="s">
        <v>1228</v>
      </c>
      <c r="B330" s="39"/>
      <c r="C330" s="22"/>
      <c r="D330" s="22"/>
      <c r="E330" s="28"/>
      <c r="F330" s="28"/>
      <c r="G330" s="28"/>
    </row>
    <row r="331" spans="1:7" customFormat="1" hidden="1" x14ac:dyDescent="0.35">
      <c r="A331" s="22" t="s">
        <v>1229</v>
      </c>
      <c r="B331" s="39"/>
      <c r="C331" s="22"/>
      <c r="D331" s="22"/>
      <c r="E331" s="28"/>
      <c r="F331" s="28"/>
      <c r="G331" s="28"/>
    </row>
    <row r="332" spans="1:7" customFormat="1" hidden="1" x14ac:dyDescent="0.35">
      <c r="A332" s="42"/>
      <c r="B332" s="42" t="s">
        <v>1298</v>
      </c>
      <c r="C332" s="42" t="s">
        <v>54</v>
      </c>
      <c r="D332" s="42" t="s">
        <v>1144</v>
      </c>
      <c r="E332" s="42"/>
      <c r="F332" s="42" t="s">
        <v>425</v>
      </c>
      <c r="G332" s="42" t="s">
        <v>1148</v>
      </c>
    </row>
    <row r="333" spans="1:7" customFormat="1" hidden="1" x14ac:dyDescent="0.35">
      <c r="A333" s="22" t="s">
        <v>1230</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1231</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1232</v>
      </c>
      <c r="B335" s="39" t="s">
        <v>1302</v>
      </c>
      <c r="C335" s="94" t="s">
        <v>29</v>
      </c>
      <c r="D335" s="22" t="s">
        <v>29</v>
      </c>
      <c r="E335" s="28"/>
      <c r="F335" s="100" t="str">
        <f t="shared" si="18"/>
        <v/>
      </c>
      <c r="G335" s="100" t="str">
        <f t="shared" si="19"/>
        <v/>
      </c>
    </row>
    <row r="336" spans="1:7" customFormat="1" hidden="1" x14ac:dyDescent="0.35">
      <c r="A336" s="22" t="s">
        <v>1233</v>
      </c>
      <c r="B336" s="39" t="s">
        <v>1139</v>
      </c>
      <c r="C336" s="94" t="s">
        <v>29</v>
      </c>
      <c r="D336" s="22" t="s">
        <v>29</v>
      </c>
      <c r="E336" s="28"/>
      <c r="F336" s="100" t="str">
        <f t="shared" si="18"/>
        <v/>
      </c>
      <c r="G336" s="100" t="str">
        <f t="shared" si="19"/>
        <v/>
      </c>
    </row>
    <row r="337" spans="1:7" customFormat="1" hidden="1" x14ac:dyDescent="0.35">
      <c r="A337" s="22" t="s">
        <v>1234</v>
      </c>
      <c r="B337" s="39" t="s">
        <v>1140</v>
      </c>
      <c r="C337" s="94" t="s">
        <v>29</v>
      </c>
      <c r="D337" s="22" t="s">
        <v>29</v>
      </c>
      <c r="E337" s="28"/>
      <c r="F337" s="100" t="str">
        <f t="shared" si="18"/>
        <v/>
      </c>
      <c r="G337" s="100" t="str">
        <f t="shared" si="19"/>
        <v/>
      </c>
    </row>
    <row r="338" spans="1:7" customFormat="1" hidden="1" x14ac:dyDescent="0.35">
      <c r="A338" s="22" t="s">
        <v>1235</v>
      </c>
      <c r="B338" s="39" t="s">
        <v>1141</v>
      </c>
      <c r="C338" s="94" t="s">
        <v>29</v>
      </c>
      <c r="D338" s="22" t="s">
        <v>29</v>
      </c>
      <c r="E338" s="28"/>
      <c r="F338" s="100" t="str">
        <f t="shared" si="18"/>
        <v/>
      </c>
      <c r="G338" s="100" t="str">
        <f t="shared" si="19"/>
        <v/>
      </c>
    </row>
    <row r="339" spans="1:7" customFormat="1" hidden="1" x14ac:dyDescent="0.35">
      <c r="A339" s="22" t="s">
        <v>1236</v>
      </c>
      <c r="B339" s="39" t="s">
        <v>1142</v>
      </c>
      <c r="C339" s="94" t="s">
        <v>29</v>
      </c>
      <c r="D339" s="22" t="s">
        <v>29</v>
      </c>
      <c r="E339" s="28"/>
      <c r="F339" s="100" t="str">
        <f t="shared" si="18"/>
        <v/>
      </c>
      <c r="G339" s="100" t="str">
        <f t="shared" si="19"/>
        <v/>
      </c>
    </row>
    <row r="340" spans="1:7" customFormat="1" hidden="1" x14ac:dyDescent="0.35">
      <c r="A340" s="22" t="s">
        <v>1237</v>
      </c>
      <c r="B340" s="39" t="s">
        <v>1143</v>
      </c>
      <c r="C340" s="94" t="s">
        <v>29</v>
      </c>
      <c r="D340" s="22" t="s">
        <v>29</v>
      </c>
      <c r="E340" s="28"/>
      <c r="F340" s="100" t="str">
        <f t="shared" si="18"/>
        <v/>
      </c>
      <c r="G340" s="100" t="str">
        <f t="shared" si="19"/>
        <v/>
      </c>
    </row>
    <row r="341" spans="1:7" customFormat="1" hidden="1" x14ac:dyDescent="0.35">
      <c r="A341" s="22" t="s">
        <v>1238</v>
      </c>
      <c r="B341" s="39" t="s">
        <v>1551</v>
      </c>
      <c r="C341" s="94" t="s">
        <v>29</v>
      </c>
      <c r="D341" s="22" t="s">
        <v>29</v>
      </c>
      <c r="E341" s="28"/>
      <c r="F341" s="100" t="str">
        <f t="shared" si="18"/>
        <v/>
      </c>
      <c r="G341" s="100" t="str">
        <f t="shared" si="19"/>
        <v/>
      </c>
    </row>
    <row r="342" spans="1:7" customFormat="1" hidden="1" x14ac:dyDescent="0.35">
      <c r="A342" s="22" t="s">
        <v>1239</v>
      </c>
      <c r="B342" s="22" t="s">
        <v>1554</v>
      </c>
      <c r="C342" s="94" t="s">
        <v>29</v>
      </c>
      <c r="D342" s="22" t="s">
        <v>29</v>
      </c>
      <c r="F342" s="100" t="str">
        <f t="shared" si="18"/>
        <v/>
      </c>
      <c r="G342" s="100" t="str">
        <f t="shared" si="19"/>
        <v/>
      </c>
    </row>
    <row r="343" spans="1:7" customFormat="1" hidden="1" x14ac:dyDescent="0.35">
      <c r="A343" s="22" t="s">
        <v>1240</v>
      </c>
      <c r="B343" s="22" t="s">
        <v>1552</v>
      </c>
      <c r="C343" s="94" t="s">
        <v>29</v>
      </c>
      <c r="D343" s="22" t="s">
        <v>29</v>
      </c>
      <c r="F343" s="100" t="str">
        <f t="shared" si="18"/>
        <v/>
      </c>
      <c r="G343" s="100" t="str">
        <f t="shared" si="19"/>
        <v/>
      </c>
    </row>
    <row r="344" spans="1:7" customFormat="1" hidden="1" x14ac:dyDescent="0.35">
      <c r="A344" s="22" t="s">
        <v>1548</v>
      </c>
      <c r="B344" s="39" t="s">
        <v>1553</v>
      </c>
      <c r="C344" s="94" t="s">
        <v>29</v>
      </c>
      <c r="D344" s="22" t="s">
        <v>29</v>
      </c>
      <c r="E344" s="28"/>
      <c r="F344" s="100" t="str">
        <f t="shared" si="18"/>
        <v/>
      </c>
      <c r="G344" s="100" t="str">
        <f t="shared" si="19"/>
        <v/>
      </c>
    </row>
    <row r="345" spans="1:7" customFormat="1" hidden="1" x14ac:dyDescent="0.35">
      <c r="A345" s="22" t="s">
        <v>1549</v>
      </c>
      <c r="B345" s="22" t="s">
        <v>1189</v>
      </c>
      <c r="C345" s="94" t="s">
        <v>29</v>
      </c>
      <c r="D345" s="22" t="s">
        <v>29</v>
      </c>
      <c r="F345" s="100" t="str">
        <f t="shared" si="18"/>
        <v/>
      </c>
      <c r="G345" s="100" t="str">
        <f t="shared" si="19"/>
        <v/>
      </c>
    </row>
    <row r="346" spans="1:7" customFormat="1" hidden="1" x14ac:dyDescent="0.35">
      <c r="A346" s="22" t="s">
        <v>1550</v>
      </c>
      <c r="B346" s="39" t="s">
        <v>85</v>
      </c>
      <c r="C346" s="94">
        <f>SUM(C333:C345)</f>
        <v>0</v>
      </c>
      <c r="D346" s="22">
        <f>SUM(D333:D345)</f>
        <v>0</v>
      </c>
      <c r="E346" s="28"/>
      <c r="F346" s="108">
        <f>SUM(F333:F345)</f>
        <v>0</v>
      </c>
      <c r="G346" s="108">
        <f>SUM(G333:G345)</f>
        <v>0</v>
      </c>
    </row>
    <row r="347" spans="1:7" customFormat="1" hidden="1" x14ac:dyDescent="0.35">
      <c r="A347" s="22" t="s">
        <v>1241</v>
      </c>
      <c r="B347" s="39"/>
      <c r="C347" s="94"/>
      <c r="D347" s="22"/>
      <c r="E347" s="28"/>
      <c r="F347" s="108"/>
      <c r="G347" s="108"/>
    </row>
    <row r="348" spans="1:7" customFormat="1" hidden="1" x14ac:dyDescent="0.35">
      <c r="A348" s="22" t="s">
        <v>1555</v>
      </c>
      <c r="B348" s="39"/>
      <c r="C348" s="94"/>
      <c r="D348" s="22"/>
      <c r="E348" s="28"/>
      <c r="F348" s="108"/>
      <c r="G348" s="108"/>
    </row>
    <row r="349" spans="1:7" customFormat="1" hidden="1" x14ac:dyDescent="0.35">
      <c r="A349" s="22" t="s">
        <v>1556</v>
      </c>
    </row>
    <row r="350" spans="1:7" customFormat="1" hidden="1" x14ac:dyDescent="0.35">
      <c r="A350" s="22" t="s">
        <v>1557</v>
      </c>
    </row>
    <row r="351" spans="1:7" customFormat="1" hidden="1" x14ac:dyDescent="0.35">
      <c r="A351" s="22" t="s">
        <v>1558</v>
      </c>
      <c r="B351" s="39"/>
      <c r="C351" s="94"/>
      <c r="D351" s="22"/>
      <c r="E351" s="28"/>
      <c r="F351" s="108"/>
      <c r="G351" s="108"/>
    </row>
    <row r="352" spans="1:7" customFormat="1" hidden="1" x14ac:dyDescent="0.35">
      <c r="A352" s="22" t="s">
        <v>1559</v>
      </c>
      <c r="B352" s="39"/>
      <c r="C352" s="94"/>
      <c r="D352" s="22"/>
      <c r="E352" s="28"/>
      <c r="F352" s="108"/>
      <c r="G352" s="108"/>
    </row>
    <row r="353" spans="1:7" customFormat="1" hidden="1" x14ac:dyDescent="0.35">
      <c r="A353" s="22" t="s">
        <v>1560</v>
      </c>
      <c r="B353" s="39"/>
      <c r="C353" s="94"/>
      <c r="D353" s="22"/>
      <c r="E353" s="28"/>
      <c r="F353" s="108"/>
      <c r="G353" s="108"/>
    </row>
    <row r="354" spans="1:7" customFormat="1" hidden="1" x14ac:dyDescent="0.35">
      <c r="A354" s="22" t="s">
        <v>1561</v>
      </c>
      <c r="B354" s="39"/>
      <c r="C354" s="94"/>
      <c r="D354" s="22"/>
      <c r="E354" s="28"/>
      <c r="F354" s="108"/>
      <c r="G354" s="108"/>
    </row>
    <row r="355" spans="1:7" customFormat="1" hidden="1" x14ac:dyDescent="0.35">
      <c r="A355" s="22" t="s">
        <v>1562</v>
      </c>
      <c r="B355" s="39"/>
      <c r="C355" s="22"/>
      <c r="D355" s="22"/>
      <c r="E355" s="28"/>
      <c r="F355" s="28"/>
      <c r="G355" s="28"/>
    </row>
    <row r="356" spans="1:7" customFormat="1" hidden="1" x14ac:dyDescent="0.35">
      <c r="A356" s="22" t="s">
        <v>1574</v>
      </c>
      <c r="B356" s="39"/>
      <c r="C356" s="22"/>
      <c r="D356" s="22"/>
      <c r="E356" s="28"/>
      <c r="F356" s="28"/>
      <c r="G356" s="28"/>
    </row>
    <row r="357" spans="1:7" customFormat="1" hidden="1" x14ac:dyDescent="0.35">
      <c r="A357" s="42"/>
      <c r="B357" s="42" t="s">
        <v>1299</v>
      </c>
      <c r="C357" s="42" t="s">
        <v>54</v>
      </c>
      <c r="D357" s="42" t="s">
        <v>1144</v>
      </c>
      <c r="E357" s="42"/>
      <c r="F357" s="42" t="s">
        <v>425</v>
      </c>
      <c r="G357" s="42" t="s">
        <v>1148</v>
      </c>
    </row>
    <row r="358" spans="1:7" customFormat="1" hidden="1" x14ac:dyDescent="0.35">
      <c r="A358" s="22" t="s">
        <v>1357</v>
      </c>
      <c r="B358" s="39" t="s">
        <v>1183</v>
      </c>
      <c r="C358" s="94" t="s">
        <v>29</v>
      </c>
      <c r="D358" s="22" t="s">
        <v>29</v>
      </c>
      <c r="E358" s="28"/>
      <c r="F358" s="100" t="str">
        <f>IF($C$365=0,"",IF(C358="[For completion]","",C358/$C$365))</f>
        <v/>
      </c>
      <c r="G358" s="100" t="str">
        <f>IF($D$365=0,"",IF(D358="[For completion]","",D358/$D$365))</f>
        <v/>
      </c>
    </row>
    <row r="359" spans="1:7" customFormat="1" hidden="1" x14ac:dyDescent="0.35">
      <c r="A359" s="22" t="s">
        <v>1358</v>
      </c>
      <c r="B359" s="112" t="s">
        <v>1184</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1359</v>
      </c>
      <c r="B360" s="39" t="s">
        <v>1185</v>
      </c>
      <c r="C360" s="94" t="s">
        <v>29</v>
      </c>
      <c r="D360" s="22" t="s">
        <v>29</v>
      </c>
      <c r="E360" s="28"/>
      <c r="F360" s="100" t="str">
        <f t="shared" si="20"/>
        <v/>
      </c>
      <c r="G360" s="100" t="str">
        <f t="shared" si="21"/>
        <v/>
      </c>
    </row>
    <row r="361" spans="1:7" customFormat="1" hidden="1" x14ac:dyDescent="0.35">
      <c r="A361" s="22" t="s">
        <v>1360</v>
      </c>
      <c r="B361" s="39" t="s">
        <v>1186</v>
      </c>
      <c r="C361" s="94" t="s">
        <v>29</v>
      </c>
      <c r="D361" s="22" t="s">
        <v>29</v>
      </c>
      <c r="E361" s="28"/>
      <c r="F361" s="100" t="str">
        <f t="shared" si="20"/>
        <v/>
      </c>
      <c r="G361" s="100" t="str">
        <f t="shared" si="21"/>
        <v/>
      </c>
    </row>
    <row r="362" spans="1:7" customFormat="1" hidden="1" x14ac:dyDescent="0.35">
      <c r="A362" s="22" t="s">
        <v>1361</v>
      </c>
      <c r="B362" s="39" t="s">
        <v>1187</v>
      </c>
      <c r="C362" s="94" t="s">
        <v>29</v>
      </c>
      <c r="D362" s="22" t="s">
        <v>29</v>
      </c>
      <c r="E362" s="28"/>
      <c r="F362" s="100" t="str">
        <f t="shared" si="20"/>
        <v/>
      </c>
      <c r="G362" s="100" t="str">
        <f t="shared" si="21"/>
        <v/>
      </c>
    </row>
    <row r="363" spans="1:7" customFormat="1" hidden="1" x14ac:dyDescent="0.35">
      <c r="A363" s="22" t="s">
        <v>1362</v>
      </c>
      <c r="B363" s="39" t="s">
        <v>1188</v>
      </c>
      <c r="C363" s="94" t="s">
        <v>29</v>
      </c>
      <c r="D363" s="22" t="s">
        <v>29</v>
      </c>
      <c r="E363" s="28"/>
      <c r="F363" s="100" t="str">
        <f t="shared" si="20"/>
        <v/>
      </c>
      <c r="G363" s="100" t="str">
        <f t="shared" si="21"/>
        <v/>
      </c>
    </row>
    <row r="364" spans="1:7" customFormat="1" hidden="1" x14ac:dyDescent="0.35">
      <c r="A364" s="22" t="s">
        <v>1363</v>
      </c>
      <c r="B364" s="39" t="s">
        <v>1145</v>
      </c>
      <c r="C364" s="94" t="s">
        <v>29</v>
      </c>
      <c r="D364" s="22" t="s">
        <v>29</v>
      </c>
      <c r="E364" s="28"/>
      <c r="F364" s="100" t="str">
        <f t="shared" si="20"/>
        <v/>
      </c>
      <c r="G364" s="100" t="str">
        <f t="shared" si="21"/>
        <v/>
      </c>
    </row>
    <row r="365" spans="1:7" customFormat="1" hidden="1" x14ac:dyDescent="0.35">
      <c r="A365" s="22" t="s">
        <v>1364</v>
      </c>
      <c r="B365" s="39" t="s">
        <v>85</v>
      </c>
      <c r="C365" s="94">
        <f>SUM(C358:C364)</f>
        <v>0</v>
      </c>
      <c r="D365" s="22">
        <f>SUM(D358:D364)</f>
        <v>0</v>
      </c>
      <c r="E365" s="28"/>
      <c r="F365" s="108">
        <f>SUM(F358:F364)</f>
        <v>0</v>
      </c>
      <c r="G365" s="108">
        <f>SUM(G358:G364)</f>
        <v>0</v>
      </c>
    </row>
    <row r="366" spans="1:7" customFormat="1" hidden="1" x14ac:dyDescent="0.35">
      <c r="A366" s="22" t="s">
        <v>1242</v>
      </c>
      <c r="B366" s="39"/>
      <c r="C366" s="22"/>
      <c r="D366" s="22"/>
      <c r="E366" s="28"/>
      <c r="F366" s="28"/>
      <c r="G366" s="28"/>
    </row>
    <row r="367" spans="1:7" customFormat="1" hidden="1" x14ac:dyDescent="0.35">
      <c r="A367" s="42"/>
      <c r="B367" s="42" t="s">
        <v>1300</v>
      </c>
      <c r="C367" s="42" t="s">
        <v>54</v>
      </c>
      <c r="D367" s="42" t="s">
        <v>1144</v>
      </c>
      <c r="E367" s="42"/>
      <c r="F367" s="42" t="s">
        <v>425</v>
      </c>
      <c r="G367" s="42" t="s">
        <v>1148</v>
      </c>
    </row>
    <row r="368" spans="1:7" customFormat="1" hidden="1" x14ac:dyDescent="0.35">
      <c r="A368" s="22" t="s">
        <v>1365</v>
      </c>
      <c r="B368" s="39" t="s">
        <v>1268</v>
      </c>
      <c r="C368" s="94" t="s">
        <v>29</v>
      </c>
      <c r="D368" s="22" t="s">
        <v>29</v>
      </c>
      <c r="E368" s="28"/>
      <c r="F368" s="100" t="str">
        <f>IF($C$372=0,"",IF(C368="[For completion]","",C368/$C$372))</f>
        <v/>
      </c>
      <c r="G368" s="100" t="str">
        <f>IF($D$372=0,"",IF(D368="[For completion]","",D368/$D$372))</f>
        <v/>
      </c>
    </row>
    <row r="369" spans="1:7" customFormat="1" hidden="1" x14ac:dyDescent="0.35">
      <c r="A369" s="22" t="s">
        <v>1366</v>
      </c>
      <c r="B369" s="112" t="s">
        <v>1272</v>
      </c>
      <c r="C369" s="94" t="s">
        <v>29</v>
      </c>
      <c r="D369" s="22" t="s">
        <v>29</v>
      </c>
      <c r="E369" s="28"/>
      <c r="F369" s="100" t="str">
        <f>IF($C$372=0,"",IF(C369="[For completion]","",C369/$C$372))</f>
        <v/>
      </c>
      <c r="G369" s="100" t="str">
        <f>IF($D$372=0,"",IF(D369="[For completion]","",D369/$D$372))</f>
        <v/>
      </c>
    </row>
    <row r="370" spans="1:7" customFormat="1" hidden="1" x14ac:dyDescent="0.35">
      <c r="A370" s="22" t="s">
        <v>1367</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1368</v>
      </c>
      <c r="B371" s="22" t="s">
        <v>1189</v>
      </c>
      <c r="C371" s="94" t="s">
        <v>29</v>
      </c>
      <c r="D371" s="22" t="s">
        <v>29</v>
      </c>
      <c r="E371" s="28"/>
      <c r="F371" s="100" t="str">
        <f>IF($C$372=0,"",IF(C371="[For completion]","",C371/$C$372))</f>
        <v/>
      </c>
      <c r="G371" s="100" t="str">
        <f>IF($D$372=0,"",IF(D371="[For completion]","",D371/$D$372))</f>
        <v/>
      </c>
    </row>
    <row r="372" spans="1:7" customFormat="1" hidden="1" x14ac:dyDescent="0.35">
      <c r="A372" s="22" t="s">
        <v>1369</v>
      </c>
      <c r="B372" s="39" t="s">
        <v>85</v>
      </c>
      <c r="C372" s="94">
        <f>SUM(C368:C371)</f>
        <v>0</v>
      </c>
      <c r="D372" s="22">
        <f>SUM(D368:D371)</f>
        <v>0</v>
      </c>
      <c r="E372" s="28"/>
      <c r="F372" s="108">
        <f>SUM(F368:F371)</f>
        <v>0</v>
      </c>
      <c r="G372" s="108">
        <f>SUM(G368:G371)</f>
        <v>0</v>
      </c>
    </row>
    <row r="373" spans="1:7" customFormat="1" hidden="1" x14ac:dyDescent="0.35">
      <c r="A373" s="22" t="s">
        <v>1370</v>
      </c>
      <c r="B373" s="39"/>
      <c r="C373" s="22"/>
      <c r="D373" s="22"/>
      <c r="E373" s="28"/>
      <c r="F373" s="28"/>
      <c r="G373" s="28"/>
    </row>
    <row r="374" spans="1:7" customFormat="1" ht="15" hidden="1" customHeight="1" x14ac:dyDescent="0.35">
      <c r="A374" s="42"/>
      <c r="B374" s="42" t="s">
        <v>1614</v>
      </c>
      <c r="C374" s="42" t="s">
        <v>1541</v>
      </c>
      <c r="D374" s="42" t="s">
        <v>1542</v>
      </c>
      <c r="E374" s="42"/>
      <c r="F374" s="42" t="s">
        <v>1543</v>
      </c>
      <c r="G374" s="42" t="s">
        <v>1627</v>
      </c>
    </row>
    <row r="375" spans="1:7" customFormat="1" hidden="1" x14ac:dyDescent="0.35">
      <c r="A375" s="22" t="s">
        <v>1371</v>
      </c>
      <c r="B375" s="39" t="s">
        <v>1183</v>
      </c>
      <c r="C375" s="94" t="s">
        <v>29</v>
      </c>
      <c r="D375" s="94" t="s">
        <v>29</v>
      </c>
      <c r="E375" s="20"/>
      <c r="F375" s="114" t="s">
        <v>29</v>
      </c>
      <c r="G375" s="114" t="s">
        <v>29</v>
      </c>
    </row>
    <row r="376" spans="1:7" customFormat="1" hidden="1" x14ac:dyDescent="0.35">
      <c r="A376" s="22" t="s">
        <v>1372</v>
      </c>
      <c r="B376" s="39" t="s">
        <v>1184</v>
      </c>
      <c r="C376" s="94" t="s">
        <v>29</v>
      </c>
      <c r="D376" s="94" t="s">
        <v>29</v>
      </c>
      <c r="E376" s="20"/>
      <c r="F376" s="114" t="s">
        <v>29</v>
      </c>
      <c r="G376" s="114" t="s">
        <v>29</v>
      </c>
    </row>
    <row r="377" spans="1:7" customFormat="1" hidden="1" x14ac:dyDescent="0.35">
      <c r="A377" s="22" t="s">
        <v>1373</v>
      </c>
      <c r="B377" s="39" t="s">
        <v>1185</v>
      </c>
      <c r="C377" s="94" t="s">
        <v>29</v>
      </c>
      <c r="D377" s="94" t="s">
        <v>29</v>
      </c>
      <c r="E377" s="20"/>
      <c r="F377" s="114" t="s">
        <v>29</v>
      </c>
      <c r="G377" s="114" t="s">
        <v>29</v>
      </c>
    </row>
    <row r="378" spans="1:7" customFormat="1" hidden="1" x14ac:dyDescent="0.35">
      <c r="A378" s="22" t="s">
        <v>1374</v>
      </c>
      <c r="B378" s="39" t="s">
        <v>1186</v>
      </c>
      <c r="C378" s="94" t="s">
        <v>29</v>
      </c>
      <c r="D378" s="94" t="s">
        <v>29</v>
      </c>
      <c r="E378" s="20"/>
      <c r="F378" s="114" t="s">
        <v>29</v>
      </c>
      <c r="G378" s="114" t="s">
        <v>29</v>
      </c>
    </row>
    <row r="379" spans="1:7" customFormat="1" hidden="1" x14ac:dyDescent="0.35">
      <c r="A379" s="22" t="s">
        <v>1375</v>
      </c>
      <c r="B379" s="39" t="s">
        <v>1187</v>
      </c>
      <c r="C379" s="94" t="s">
        <v>29</v>
      </c>
      <c r="D379" s="94" t="s">
        <v>29</v>
      </c>
      <c r="E379" s="20"/>
      <c r="F379" s="114" t="s">
        <v>29</v>
      </c>
      <c r="G379" s="114" t="s">
        <v>29</v>
      </c>
    </row>
    <row r="380" spans="1:7" customFormat="1" hidden="1" x14ac:dyDescent="0.35">
      <c r="A380" s="22" t="s">
        <v>1376</v>
      </c>
      <c r="B380" s="39" t="s">
        <v>1188</v>
      </c>
      <c r="C380" s="94" t="s">
        <v>29</v>
      </c>
      <c r="D380" s="94" t="s">
        <v>29</v>
      </c>
      <c r="E380" s="20"/>
      <c r="F380" s="114" t="s">
        <v>29</v>
      </c>
      <c r="G380" s="114" t="s">
        <v>29</v>
      </c>
    </row>
    <row r="381" spans="1:7" customFormat="1" hidden="1" x14ac:dyDescent="0.35">
      <c r="A381" s="22" t="s">
        <v>1377</v>
      </c>
      <c r="B381" s="39" t="s">
        <v>1145</v>
      </c>
      <c r="C381" s="94" t="s">
        <v>29</v>
      </c>
      <c r="D381" s="94" t="s">
        <v>29</v>
      </c>
      <c r="E381" s="20"/>
      <c r="F381" s="114" t="s">
        <v>29</v>
      </c>
      <c r="G381" s="114" t="s">
        <v>29</v>
      </c>
    </row>
    <row r="382" spans="1:7" customFormat="1" hidden="1" x14ac:dyDescent="0.35">
      <c r="A382" s="22" t="s">
        <v>1378</v>
      </c>
      <c r="B382" s="39" t="s">
        <v>85</v>
      </c>
      <c r="C382" s="94">
        <f>SUM(C375:C381)</f>
        <v>0</v>
      </c>
      <c r="D382" s="94">
        <f>SUM(D375:D381)</f>
        <v>0</v>
      </c>
      <c r="E382" s="20"/>
      <c r="F382" s="114"/>
      <c r="G382" s="100"/>
    </row>
    <row r="383" spans="1:7" customFormat="1" hidden="1" x14ac:dyDescent="0.35">
      <c r="A383" s="22" t="s">
        <v>1379</v>
      </c>
      <c r="B383" s="39" t="s">
        <v>1540</v>
      </c>
      <c r="C383" s="22"/>
      <c r="D383" s="22"/>
      <c r="E383" s="20"/>
      <c r="F383" s="114" t="s">
        <v>29</v>
      </c>
      <c r="G383" s="100" t="str">
        <f>IF($D$393=0,"",IF(D382="[For completion]","",D382/$D$393))</f>
        <v/>
      </c>
    </row>
    <row r="384" spans="1:7" customFormat="1" hidden="1" x14ac:dyDescent="0.35">
      <c r="A384" s="22" t="s">
        <v>1380</v>
      </c>
      <c r="B384" s="22"/>
      <c r="C384" s="22"/>
      <c r="D384" s="22"/>
      <c r="E384" s="22"/>
      <c r="F384" s="22"/>
      <c r="G384" s="100" t="str">
        <f>IF($D$393=0,"",IF(D383="[For completion]","",D383/$D$393))</f>
        <v/>
      </c>
    </row>
    <row r="385" spans="1:7" customFormat="1" hidden="1" x14ac:dyDescent="0.35">
      <c r="A385" s="22" t="s">
        <v>1381</v>
      </c>
      <c r="B385" s="39"/>
      <c r="C385" s="94"/>
      <c r="D385" s="22"/>
      <c r="E385" s="20"/>
      <c r="F385" s="100"/>
      <c r="G385" s="100" t="str">
        <f t="shared" ref="G385:G393" si="22">IF($D$393=0,"",IF(D385="[For completion]","",D385/$D$393))</f>
        <v/>
      </c>
    </row>
    <row r="386" spans="1:7" customFormat="1" hidden="1" x14ac:dyDescent="0.35">
      <c r="A386" s="22" t="s">
        <v>1382</v>
      </c>
      <c r="B386" s="39"/>
      <c r="C386" s="94"/>
      <c r="D386" s="22"/>
      <c r="E386" s="20"/>
      <c r="F386" s="100"/>
      <c r="G386" s="100" t="str">
        <f t="shared" si="22"/>
        <v/>
      </c>
    </row>
    <row r="387" spans="1:7" customFormat="1" hidden="1" x14ac:dyDescent="0.35">
      <c r="A387" s="22" t="s">
        <v>1383</v>
      </c>
      <c r="B387" s="39"/>
      <c r="C387" s="94"/>
      <c r="D387" s="22"/>
      <c r="E387" s="20"/>
      <c r="F387" s="100"/>
      <c r="G387" s="100" t="str">
        <f t="shared" si="22"/>
        <v/>
      </c>
    </row>
    <row r="388" spans="1:7" customFormat="1" hidden="1" x14ac:dyDescent="0.35">
      <c r="A388" s="22" t="s">
        <v>1384</v>
      </c>
      <c r="B388" s="39"/>
      <c r="C388" s="94"/>
      <c r="D388" s="22"/>
      <c r="E388" s="20"/>
      <c r="F388" s="100"/>
      <c r="G388" s="100" t="str">
        <f t="shared" si="22"/>
        <v/>
      </c>
    </row>
    <row r="389" spans="1:7" customFormat="1" hidden="1" x14ac:dyDescent="0.35">
      <c r="A389" s="22" t="s">
        <v>1385</v>
      </c>
      <c r="B389" s="39"/>
      <c r="C389" s="94"/>
      <c r="D389" s="22"/>
      <c r="E389" s="20"/>
      <c r="F389" s="100"/>
      <c r="G389" s="100" t="str">
        <f t="shared" si="22"/>
        <v/>
      </c>
    </row>
    <row r="390" spans="1:7" customFormat="1" hidden="1" x14ac:dyDescent="0.35">
      <c r="A390" s="22" t="s">
        <v>1386</v>
      </c>
      <c r="B390" s="39"/>
      <c r="C390" s="94"/>
      <c r="D390" s="22"/>
      <c r="E390" s="20"/>
      <c r="F390" s="100"/>
      <c r="G390" s="100" t="str">
        <f t="shared" si="22"/>
        <v/>
      </c>
    </row>
    <row r="391" spans="1:7" customFormat="1" hidden="1" x14ac:dyDescent="0.35">
      <c r="A391" s="22" t="s">
        <v>1387</v>
      </c>
      <c r="B391" s="39"/>
      <c r="C391" s="94"/>
      <c r="D391" s="22"/>
      <c r="E391" s="20"/>
      <c r="F391" s="100"/>
      <c r="G391" s="100" t="str">
        <f t="shared" si="22"/>
        <v/>
      </c>
    </row>
    <row r="392" spans="1:7" customFormat="1" hidden="1" x14ac:dyDescent="0.35">
      <c r="A392" s="22" t="s">
        <v>1388</v>
      </c>
      <c r="B392" s="39"/>
      <c r="C392" s="94"/>
      <c r="D392" s="22"/>
      <c r="E392" s="20"/>
      <c r="F392" s="100"/>
      <c r="G392" s="100" t="str">
        <f t="shared" si="22"/>
        <v/>
      </c>
    </row>
    <row r="393" spans="1:7" customFormat="1" hidden="1" x14ac:dyDescent="0.35">
      <c r="A393" s="22" t="s">
        <v>1389</v>
      </c>
      <c r="B393" s="39"/>
      <c r="C393" s="94"/>
      <c r="D393" s="22"/>
      <c r="E393" s="20"/>
      <c r="F393" s="100"/>
      <c r="G393" s="100" t="str">
        <f t="shared" si="22"/>
        <v/>
      </c>
    </row>
    <row r="394" spans="1:7" customFormat="1" hidden="1" x14ac:dyDescent="0.35">
      <c r="A394" s="22" t="s">
        <v>1390</v>
      </c>
      <c r="B394" s="22"/>
      <c r="C394" s="119"/>
      <c r="D394" s="22"/>
      <c r="E394" s="20"/>
      <c r="F394" s="20"/>
      <c r="G394" s="20"/>
    </row>
    <row r="395" spans="1:7" customFormat="1" hidden="1" x14ac:dyDescent="0.35">
      <c r="A395" s="22" t="s">
        <v>1391</v>
      </c>
      <c r="B395" s="22"/>
      <c r="C395" s="119"/>
      <c r="D395" s="22"/>
      <c r="E395" s="20"/>
      <c r="F395" s="20"/>
      <c r="G395" s="20"/>
    </row>
    <row r="396" spans="1:7" customFormat="1" hidden="1" x14ac:dyDescent="0.35">
      <c r="A396" s="22" t="s">
        <v>1392</v>
      </c>
      <c r="B396" s="22"/>
      <c r="C396" s="119"/>
      <c r="D396" s="22"/>
      <c r="E396" s="20"/>
      <c r="F396" s="20"/>
      <c r="G396" s="20"/>
    </row>
    <row r="397" spans="1:7" customFormat="1" hidden="1" x14ac:dyDescent="0.35">
      <c r="A397" s="22" t="s">
        <v>1393</v>
      </c>
      <c r="B397" s="22"/>
      <c r="C397" s="119"/>
      <c r="D397" s="22"/>
      <c r="E397" s="20"/>
      <c r="F397" s="20"/>
      <c r="G397" s="20"/>
    </row>
    <row r="398" spans="1:7" customFormat="1" hidden="1" x14ac:dyDescent="0.35">
      <c r="A398" s="22" t="s">
        <v>1394</v>
      </c>
      <c r="B398" s="22"/>
      <c r="C398" s="119"/>
      <c r="D398" s="22"/>
      <c r="E398" s="20"/>
      <c r="F398" s="20"/>
      <c r="G398" s="20"/>
    </row>
    <row r="399" spans="1:7" customFormat="1" hidden="1" x14ac:dyDescent="0.35">
      <c r="A399" s="22" t="s">
        <v>1395</v>
      </c>
      <c r="B399" s="22"/>
      <c r="C399" s="119"/>
      <c r="D399" s="22"/>
      <c r="E399" s="20"/>
      <c r="F399" s="20"/>
      <c r="G399" s="20"/>
    </row>
    <row r="400" spans="1:7" customFormat="1" hidden="1" x14ac:dyDescent="0.35">
      <c r="A400" s="22" t="s">
        <v>1396</v>
      </c>
      <c r="B400" s="22"/>
      <c r="C400" s="119"/>
      <c r="D400" s="22"/>
      <c r="E400" s="20"/>
      <c r="F400" s="20"/>
      <c r="G400" s="20"/>
    </row>
    <row r="401" spans="1:7" customFormat="1" hidden="1" x14ac:dyDescent="0.35">
      <c r="A401" s="22" t="s">
        <v>1397</v>
      </c>
      <c r="B401" s="22"/>
      <c r="C401" s="119"/>
      <c r="D401" s="22"/>
      <c r="E401" s="20"/>
      <c r="F401" s="20"/>
      <c r="G401" s="20"/>
    </row>
    <row r="402" spans="1:7" customFormat="1" hidden="1" x14ac:dyDescent="0.35">
      <c r="A402" s="22" t="s">
        <v>1398</v>
      </c>
      <c r="B402" s="22"/>
      <c r="C402" s="119"/>
      <c r="D402" s="22"/>
      <c r="E402" s="20"/>
      <c r="F402" s="20"/>
      <c r="G402" s="20"/>
    </row>
    <row r="403" spans="1:7" customFormat="1" hidden="1" x14ac:dyDescent="0.35">
      <c r="A403" s="22" t="s">
        <v>1399</v>
      </c>
      <c r="B403" s="22"/>
      <c r="C403" s="119"/>
      <c r="D403" s="22"/>
      <c r="E403" s="20"/>
      <c r="F403" s="20"/>
      <c r="G403" s="20"/>
    </row>
    <row r="404" spans="1:7" customFormat="1" hidden="1" x14ac:dyDescent="0.35">
      <c r="A404" s="22" t="s">
        <v>1400</v>
      </c>
      <c r="B404" s="22"/>
      <c r="C404" s="119"/>
      <c r="D404" s="22"/>
      <c r="E404" s="20"/>
      <c r="F404" s="20"/>
      <c r="G404" s="20"/>
    </row>
    <row r="405" spans="1:7" customFormat="1" hidden="1" x14ac:dyDescent="0.35">
      <c r="A405" s="22" t="s">
        <v>1401</v>
      </c>
      <c r="B405" s="22"/>
      <c r="C405" s="119"/>
      <c r="D405" s="22"/>
      <c r="E405" s="20"/>
      <c r="F405" s="20"/>
      <c r="G405" s="20"/>
    </row>
    <row r="406" spans="1:7" customFormat="1" hidden="1" x14ac:dyDescent="0.35">
      <c r="A406" s="22" t="s">
        <v>1402</v>
      </c>
      <c r="B406" s="22"/>
      <c r="C406" s="119"/>
      <c r="D406" s="22"/>
      <c r="E406" s="20"/>
      <c r="F406" s="20"/>
      <c r="G406" s="20"/>
    </row>
    <row r="407" spans="1:7" customFormat="1" hidden="1" x14ac:dyDescent="0.35">
      <c r="A407" s="22" t="s">
        <v>1403</v>
      </c>
      <c r="B407" s="22"/>
      <c r="C407" s="119"/>
      <c r="D407" s="22"/>
      <c r="E407" s="20"/>
      <c r="F407" s="20"/>
      <c r="G407" s="20"/>
    </row>
    <row r="408" spans="1:7" customFormat="1" hidden="1" x14ac:dyDescent="0.35">
      <c r="A408" s="22" t="s">
        <v>1404</v>
      </c>
      <c r="B408" s="22"/>
      <c r="C408" s="119"/>
      <c r="D408" s="22"/>
      <c r="E408" s="20"/>
      <c r="F408" s="20"/>
      <c r="G408" s="20"/>
    </row>
    <row r="409" spans="1:7" customFormat="1" hidden="1" x14ac:dyDescent="0.35">
      <c r="A409" s="22" t="s">
        <v>1405</v>
      </c>
      <c r="B409" s="22"/>
      <c r="C409" s="119"/>
      <c r="D409" s="22"/>
      <c r="E409" s="20"/>
      <c r="F409" s="20"/>
      <c r="G409" s="20"/>
    </row>
    <row r="410" spans="1:7" customFormat="1" hidden="1" x14ac:dyDescent="0.35">
      <c r="A410" s="22" t="s">
        <v>1406</v>
      </c>
      <c r="B410" s="22"/>
      <c r="C410" s="119"/>
      <c r="D410" s="22"/>
      <c r="E410" s="20"/>
      <c r="F410" s="20"/>
      <c r="G410" s="20"/>
    </row>
    <row r="411" spans="1:7" customFormat="1" hidden="1" x14ac:dyDescent="0.35">
      <c r="A411" s="22" t="s">
        <v>1407</v>
      </c>
      <c r="B411" s="22"/>
      <c r="C411" s="119"/>
      <c r="D411" s="22"/>
      <c r="E411" s="20"/>
      <c r="F411" s="20"/>
      <c r="G411" s="20"/>
    </row>
    <row r="412" spans="1:7" customFormat="1" hidden="1" x14ac:dyDescent="0.35">
      <c r="A412" s="22" t="s">
        <v>1408</v>
      </c>
      <c r="B412" s="22"/>
      <c r="C412" s="119"/>
      <c r="D412" s="22"/>
      <c r="E412" s="20"/>
      <c r="F412" s="20"/>
      <c r="G412" s="20"/>
    </row>
    <row r="413" spans="1:7" customFormat="1" hidden="1" x14ac:dyDescent="0.35">
      <c r="A413" s="22" t="s">
        <v>1409</v>
      </c>
      <c r="B413" s="22"/>
      <c r="C413" s="119"/>
      <c r="D413" s="22"/>
      <c r="E413" s="20"/>
      <c r="F413" s="20"/>
      <c r="G413" s="20"/>
    </row>
    <row r="414" spans="1:7" customFormat="1" hidden="1" x14ac:dyDescent="0.35">
      <c r="A414" s="22" t="s">
        <v>1410</v>
      </c>
      <c r="B414" s="22"/>
      <c r="C414" s="119"/>
      <c r="D414" s="22"/>
      <c r="E414" s="20"/>
      <c r="F414" s="20"/>
      <c r="G414" s="20"/>
    </row>
    <row r="415" spans="1:7" customFormat="1" hidden="1" x14ac:dyDescent="0.35">
      <c r="A415" s="22" t="s">
        <v>1411</v>
      </c>
      <c r="B415" s="22"/>
      <c r="C415" s="119"/>
      <c r="D415" s="22"/>
      <c r="E415" s="20"/>
      <c r="F415" s="20"/>
      <c r="G415" s="20"/>
    </row>
    <row r="416" spans="1:7" customFormat="1" hidden="1" x14ac:dyDescent="0.35">
      <c r="A416" s="22" t="s">
        <v>1412</v>
      </c>
      <c r="B416" s="22"/>
      <c r="C416" s="119"/>
      <c r="D416" s="22"/>
      <c r="E416" s="20"/>
      <c r="F416" s="20"/>
      <c r="G416" s="20"/>
    </row>
    <row r="417" spans="1:7" customFormat="1" hidden="1" x14ac:dyDescent="0.35">
      <c r="A417" s="22" t="s">
        <v>1413</v>
      </c>
      <c r="B417" s="22"/>
      <c r="C417" s="119"/>
      <c r="D417" s="22"/>
      <c r="E417" s="20"/>
      <c r="F417" s="20"/>
      <c r="G417" s="20"/>
    </row>
    <row r="418" spans="1:7" customFormat="1" hidden="1" x14ac:dyDescent="0.35">
      <c r="A418" s="22" t="s">
        <v>1414</v>
      </c>
      <c r="B418" s="22"/>
      <c r="C418" s="119"/>
      <c r="D418" s="22"/>
      <c r="E418" s="20"/>
      <c r="F418" s="20"/>
      <c r="G418" s="20"/>
    </row>
    <row r="419" spans="1:7" customFormat="1" hidden="1" x14ac:dyDescent="0.35">
      <c r="A419" s="22" t="s">
        <v>1415</v>
      </c>
      <c r="B419" s="22"/>
      <c r="C419" s="119"/>
      <c r="D419" s="22"/>
      <c r="E419" s="20"/>
      <c r="F419" s="20"/>
      <c r="G419" s="20"/>
    </row>
    <row r="420" spans="1:7" customFormat="1" hidden="1" x14ac:dyDescent="0.35">
      <c r="A420" s="22" t="s">
        <v>1416</v>
      </c>
      <c r="B420" s="22"/>
      <c r="C420" s="119"/>
      <c r="D420" s="22"/>
      <c r="E420" s="20"/>
      <c r="F420" s="20"/>
      <c r="G420" s="20"/>
    </row>
    <row r="421" spans="1:7" customFormat="1" hidden="1" x14ac:dyDescent="0.35">
      <c r="A421" s="22" t="s">
        <v>1417</v>
      </c>
      <c r="B421" s="22"/>
      <c r="C421" s="119"/>
      <c r="D421" s="22"/>
      <c r="E421" s="20"/>
      <c r="F421" s="20"/>
      <c r="G421" s="20"/>
    </row>
    <row r="422" spans="1:7" customFormat="1" hidden="1" x14ac:dyDescent="0.35">
      <c r="A422" s="22" t="s">
        <v>1418</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1303</v>
      </c>
      <c r="C424" s="41" t="s">
        <v>591</v>
      </c>
      <c r="D424" s="41" t="s">
        <v>592</v>
      </c>
      <c r="E424" s="41"/>
      <c r="F424" s="41" t="s">
        <v>426</v>
      </c>
      <c r="G424" s="41" t="s">
        <v>593</v>
      </c>
    </row>
    <row r="425" spans="1:7" hidden="1" x14ac:dyDescent="0.35">
      <c r="A425" s="22" t="s">
        <v>1190</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1191</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1192</v>
      </c>
      <c r="B429" s="39" t="s">
        <v>518</v>
      </c>
      <c r="C429" s="94" t="s">
        <v>29</v>
      </c>
      <c r="D429" s="95" t="s">
        <v>29</v>
      </c>
      <c r="E429" s="36"/>
      <c r="F429" s="100" t="str">
        <f t="shared" si="23"/>
        <v/>
      </c>
      <c r="G429" s="100" t="str">
        <f t="shared" si="24"/>
        <v/>
      </c>
    </row>
    <row r="430" spans="1:7" hidden="1" x14ac:dyDescent="0.35">
      <c r="A430" s="22" t="s">
        <v>1193</v>
      </c>
      <c r="B430" s="39" t="s">
        <v>518</v>
      </c>
      <c r="C430" s="94" t="s">
        <v>29</v>
      </c>
      <c r="D430" s="95" t="s">
        <v>29</v>
      </c>
      <c r="E430" s="36"/>
      <c r="F430" s="100" t="str">
        <f t="shared" si="23"/>
        <v/>
      </c>
      <c r="G430" s="100" t="str">
        <f t="shared" si="24"/>
        <v/>
      </c>
    </row>
    <row r="431" spans="1:7" hidden="1" x14ac:dyDescent="0.35">
      <c r="A431" s="22" t="s">
        <v>1194</v>
      </c>
      <c r="B431" s="39" t="s">
        <v>518</v>
      </c>
      <c r="C431" s="94" t="s">
        <v>29</v>
      </c>
      <c r="D431" s="95" t="s">
        <v>29</v>
      </c>
      <c r="E431" s="36"/>
      <c r="F431" s="100" t="str">
        <f t="shared" si="23"/>
        <v/>
      </c>
      <c r="G431" s="100" t="str">
        <f t="shared" si="24"/>
        <v/>
      </c>
    </row>
    <row r="432" spans="1:7" hidden="1" x14ac:dyDescent="0.35">
      <c r="A432" s="22" t="s">
        <v>1195</v>
      </c>
      <c r="B432" s="39" t="s">
        <v>518</v>
      </c>
      <c r="C432" s="94" t="s">
        <v>29</v>
      </c>
      <c r="D432" s="95" t="s">
        <v>29</v>
      </c>
      <c r="E432" s="36"/>
      <c r="F432" s="100" t="str">
        <f t="shared" si="23"/>
        <v/>
      </c>
      <c r="G432" s="100" t="str">
        <f t="shared" si="24"/>
        <v/>
      </c>
    </row>
    <row r="433" spans="1:7" hidden="1" x14ac:dyDescent="0.35">
      <c r="A433" s="22" t="s">
        <v>1196</v>
      </c>
      <c r="B433" s="39" t="s">
        <v>518</v>
      </c>
      <c r="C433" s="94" t="s">
        <v>29</v>
      </c>
      <c r="D433" s="95" t="s">
        <v>29</v>
      </c>
      <c r="E433" s="36"/>
      <c r="F433" s="100" t="str">
        <f t="shared" si="23"/>
        <v/>
      </c>
      <c r="G433" s="100" t="str">
        <f t="shared" si="24"/>
        <v/>
      </c>
    </row>
    <row r="434" spans="1:7" hidden="1" x14ac:dyDescent="0.35">
      <c r="A434" s="22" t="s">
        <v>1197</v>
      </c>
      <c r="B434" s="39" t="s">
        <v>518</v>
      </c>
      <c r="C434" s="94" t="s">
        <v>29</v>
      </c>
      <c r="D434" s="95" t="s">
        <v>29</v>
      </c>
      <c r="E434" s="36"/>
      <c r="F434" s="100" t="str">
        <f t="shared" si="23"/>
        <v/>
      </c>
      <c r="G434" s="100" t="str">
        <f t="shared" si="24"/>
        <v/>
      </c>
    </row>
    <row r="435" spans="1:7" hidden="1" x14ac:dyDescent="0.35">
      <c r="A435" s="22" t="s">
        <v>1198</v>
      </c>
      <c r="B435" s="39" t="s">
        <v>518</v>
      </c>
      <c r="C435" s="94" t="s">
        <v>29</v>
      </c>
      <c r="D435" s="95" t="s">
        <v>29</v>
      </c>
      <c r="E435" s="36"/>
      <c r="F435" s="100" t="str">
        <f t="shared" si="23"/>
        <v/>
      </c>
      <c r="G435" s="100" t="str">
        <f t="shared" si="24"/>
        <v/>
      </c>
    </row>
    <row r="436" spans="1:7" hidden="1" x14ac:dyDescent="0.35">
      <c r="A436" s="22" t="s">
        <v>1199</v>
      </c>
      <c r="B436" s="39" t="s">
        <v>518</v>
      </c>
      <c r="C436" s="94" t="s">
        <v>29</v>
      </c>
      <c r="D436" s="95" t="s">
        <v>29</v>
      </c>
      <c r="E436" s="36"/>
      <c r="F436" s="100" t="str">
        <f t="shared" si="23"/>
        <v/>
      </c>
      <c r="G436" s="100" t="str">
        <f t="shared" si="24"/>
        <v/>
      </c>
    </row>
    <row r="437" spans="1:7" hidden="1" x14ac:dyDescent="0.35">
      <c r="A437" s="22" t="s">
        <v>1304</v>
      </c>
      <c r="B437" s="39" t="s">
        <v>518</v>
      </c>
      <c r="C437" s="94" t="s">
        <v>29</v>
      </c>
      <c r="D437" s="95" t="s">
        <v>29</v>
      </c>
      <c r="E437" s="39"/>
      <c r="F437" s="100" t="str">
        <f t="shared" si="23"/>
        <v/>
      </c>
      <c r="G437" s="100" t="str">
        <f t="shared" si="24"/>
        <v/>
      </c>
    </row>
    <row r="438" spans="1:7" hidden="1" x14ac:dyDescent="0.35">
      <c r="A438" s="22" t="s">
        <v>1305</v>
      </c>
      <c r="B438" s="39" t="s">
        <v>518</v>
      </c>
      <c r="C438" s="94" t="s">
        <v>29</v>
      </c>
      <c r="D438" s="95" t="s">
        <v>29</v>
      </c>
      <c r="E438" s="39"/>
      <c r="F438" s="100" t="str">
        <f t="shared" si="23"/>
        <v/>
      </c>
      <c r="G438" s="100" t="str">
        <f t="shared" si="24"/>
        <v/>
      </c>
    </row>
    <row r="439" spans="1:7" hidden="1" x14ac:dyDescent="0.35">
      <c r="A439" s="22" t="s">
        <v>1306</v>
      </c>
      <c r="B439" s="39" t="s">
        <v>518</v>
      </c>
      <c r="C439" s="94" t="s">
        <v>29</v>
      </c>
      <c r="D439" s="95" t="s">
        <v>29</v>
      </c>
      <c r="E439" s="39"/>
      <c r="F439" s="100" t="str">
        <f t="shared" si="23"/>
        <v/>
      </c>
      <c r="G439" s="100" t="str">
        <f t="shared" si="24"/>
        <v/>
      </c>
    </row>
    <row r="440" spans="1:7" hidden="1" x14ac:dyDescent="0.35">
      <c r="A440" s="22" t="s">
        <v>1307</v>
      </c>
      <c r="B440" s="39" t="s">
        <v>518</v>
      </c>
      <c r="C440" s="94" t="s">
        <v>29</v>
      </c>
      <c r="D440" s="95" t="s">
        <v>29</v>
      </c>
      <c r="E440" s="39"/>
      <c r="F440" s="100" t="str">
        <f t="shared" si="23"/>
        <v/>
      </c>
      <c r="G440" s="100" t="str">
        <f t="shared" si="24"/>
        <v/>
      </c>
    </row>
    <row r="441" spans="1:7" hidden="1" x14ac:dyDescent="0.35">
      <c r="A441" s="22" t="s">
        <v>1308</v>
      </c>
      <c r="B441" s="39" t="s">
        <v>518</v>
      </c>
      <c r="C441" s="94" t="s">
        <v>29</v>
      </c>
      <c r="D441" s="95" t="s">
        <v>29</v>
      </c>
      <c r="E441" s="39"/>
      <c r="F441" s="100" t="str">
        <f t="shared" si="23"/>
        <v/>
      </c>
      <c r="G441" s="100" t="str">
        <f t="shared" si="24"/>
        <v/>
      </c>
    </row>
    <row r="442" spans="1:7" hidden="1" x14ac:dyDescent="0.35">
      <c r="A442" s="22" t="s">
        <v>1309</v>
      </c>
      <c r="B442" s="39" t="s">
        <v>518</v>
      </c>
      <c r="C442" s="94" t="s">
        <v>29</v>
      </c>
      <c r="D442" s="95" t="s">
        <v>29</v>
      </c>
      <c r="E442" s="39"/>
      <c r="F442" s="100" t="str">
        <f t="shared" si="23"/>
        <v/>
      </c>
      <c r="G442" s="100" t="str">
        <f t="shared" si="24"/>
        <v/>
      </c>
    </row>
    <row r="443" spans="1:7" hidden="1" x14ac:dyDescent="0.35">
      <c r="A443" s="22" t="s">
        <v>1310</v>
      </c>
      <c r="B443" s="39" t="s">
        <v>518</v>
      </c>
      <c r="C443" s="94" t="s">
        <v>29</v>
      </c>
      <c r="D443" s="95" t="s">
        <v>29</v>
      </c>
      <c r="F443" s="100" t="str">
        <f t="shared" si="23"/>
        <v/>
      </c>
      <c r="G443" s="100" t="str">
        <f t="shared" si="24"/>
        <v/>
      </c>
    </row>
    <row r="444" spans="1:7" hidden="1" x14ac:dyDescent="0.35">
      <c r="A444" s="22" t="s">
        <v>1311</v>
      </c>
      <c r="B444" s="39" t="s">
        <v>518</v>
      </c>
      <c r="C444" s="94" t="s">
        <v>29</v>
      </c>
      <c r="D444" s="95" t="s">
        <v>29</v>
      </c>
      <c r="E444" s="86"/>
      <c r="F444" s="100" t="str">
        <f t="shared" si="23"/>
        <v/>
      </c>
      <c r="G444" s="100" t="str">
        <f t="shared" si="24"/>
        <v/>
      </c>
    </row>
    <row r="445" spans="1:7" hidden="1" x14ac:dyDescent="0.35">
      <c r="A445" s="22" t="s">
        <v>1312</v>
      </c>
      <c r="B445" s="39" t="s">
        <v>518</v>
      </c>
      <c r="C445" s="94" t="s">
        <v>29</v>
      </c>
      <c r="D445" s="95" t="s">
        <v>29</v>
      </c>
      <c r="E445" s="86"/>
      <c r="F445" s="100" t="str">
        <f t="shared" si="23"/>
        <v/>
      </c>
      <c r="G445" s="100" t="str">
        <f t="shared" si="24"/>
        <v/>
      </c>
    </row>
    <row r="446" spans="1:7" hidden="1" x14ac:dyDescent="0.35">
      <c r="A446" s="22" t="s">
        <v>1313</v>
      </c>
      <c r="B446" s="39" t="s">
        <v>518</v>
      </c>
      <c r="C446" s="94" t="s">
        <v>29</v>
      </c>
      <c r="D446" s="95" t="s">
        <v>29</v>
      </c>
      <c r="E446" s="86"/>
      <c r="F446" s="100" t="str">
        <f t="shared" si="23"/>
        <v/>
      </c>
      <c r="G446" s="100" t="str">
        <f t="shared" si="24"/>
        <v/>
      </c>
    </row>
    <row r="447" spans="1:7" hidden="1" x14ac:dyDescent="0.35">
      <c r="A447" s="22" t="s">
        <v>1314</v>
      </c>
      <c r="B447" s="39" t="s">
        <v>518</v>
      </c>
      <c r="C447" s="94" t="s">
        <v>29</v>
      </c>
      <c r="D447" s="95" t="s">
        <v>29</v>
      </c>
      <c r="E447" s="86"/>
      <c r="F447" s="100" t="str">
        <f t="shared" si="23"/>
        <v/>
      </c>
      <c r="G447" s="100" t="str">
        <f t="shared" si="24"/>
        <v/>
      </c>
    </row>
    <row r="448" spans="1:7" hidden="1" x14ac:dyDescent="0.35">
      <c r="A448" s="22" t="s">
        <v>1315</v>
      </c>
      <c r="B448" s="39" t="s">
        <v>518</v>
      </c>
      <c r="C448" s="94" t="s">
        <v>29</v>
      </c>
      <c r="D448" s="95" t="s">
        <v>29</v>
      </c>
      <c r="E448" s="86"/>
      <c r="F448" s="100" t="str">
        <f t="shared" si="23"/>
        <v/>
      </c>
      <c r="G448" s="100" t="str">
        <f t="shared" si="24"/>
        <v/>
      </c>
    </row>
    <row r="449" spans="1:7" hidden="1" x14ac:dyDescent="0.35">
      <c r="A449" s="22" t="s">
        <v>1316</v>
      </c>
      <c r="B449" s="39" t="s">
        <v>518</v>
      </c>
      <c r="C449" s="94" t="s">
        <v>29</v>
      </c>
      <c r="D449" s="95" t="s">
        <v>29</v>
      </c>
      <c r="E449" s="86"/>
      <c r="F449" s="100" t="str">
        <f t="shared" si="23"/>
        <v/>
      </c>
      <c r="G449" s="100" t="str">
        <f t="shared" si="24"/>
        <v/>
      </c>
    </row>
    <row r="450" spans="1:7" hidden="1" x14ac:dyDescent="0.35">
      <c r="A450" s="22" t="s">
        <v>1317</v>
      </c>
      <c r="B450" s="39" t="s">
        <v>518</v>
      </c>
      <c r="C450" s="94" t="s">
        <v>29</v>
      </c>
      <c r="D450" s="95" t="s">
        <v>29</v>
      </c>
      <c r="E450" s="86"/>
      <c r="F450" s="100" t="str">
        <f t="shared" si="23"/>
        <v/>
      </c>
      <c r="G450" s="100" t="str">
        <f t="shared" si="24"/>
        <v/>
      </c>
    </row>
    <row r="451" spans="1:7" hidden="1" x14ac:dyDescent="0.35">
      <c r="A451" s="22" t="s">
        <v>1318</v>
      </c>
      <c r="B451" s="39" t="s">
        <v>518</v>
      </c>
      <c r="C451" s="94" t="s">
        <v>29</v>
      </c>
      <c r="D451" s="95" t="s">
        <v>29</v>
      </c>
      <c r="E451" s="86"/>
      <c r="F451" s="100" t="str">
        <f t="shared" si="23"/>
        <v/>
      </c>
      <c r="G451" s="100" t="str">
        <f t="shared" si="24"/>
        <v/>
      </c>
    </row>
    <row r="452" spans="1:7" hidden="1" x14ac:dyDescent="0.35">
      <c r="A452" s="22" t="s">
        <v>1319</v>
      </c>
      <c r="B452" s="39" t="s">
        <v>85</v>
      </c>
      <c r="C452" s="96">
        <f>SUM(C428:C451)</f>
        <v>0</v>
      </c>
      <c r="D452" s="46">
        <f>SUM(D428:D451)</f>
        <v>0</v>
      </c>
      <c r="E452" s="86"/>
      <c r="F452" s="109">
        <f>SUM(F428:F451)</f>
        <v>0</v>
      </c>
      <c r="G452" s="109">
        <f>SUM(G428:G451)</f>
        <v>0</v>
      </c>
    </row>
    <row r="453" spans="1:7" ht="15" hidden="1" customHeight="1" x14ac:dyDescent="0.35">
      <c r="A453" s="41"/>
      <c r="B453" s="41" t="s">
        <v>1320</v>
      </c>
      <c r="C453" s="41" t="s">
        <v>591</v>
      </c>
      <c r="D453" s="41" t="s">
        <v>592</v>
      </c>
      <c r="E453" s="41"/>
      <c r="F453" s="41" t="s">
        <v>426</v>
      </c>
      <c r="G453" s="41" t="s">
        <v>593</v>
      </c>
    </row>
    <row r="454" spans="1:7" hidden="1" x14ac:dyDescent="0.35">
      <c r="A454" s="22" t="s">
        <v>1200</v>
      </c>
      <c r="B454" s="22" t="s">
        <v>624</v>
      </c>
      <c r="C454" s="91" t="s">
        <v>29</v>
      </c>
      <c r="G454" s="22"/>
    </row>
    <row r="455" spans="1:7" hidden="1" x14ac:dyDescent="0.35">
      <c r="G455" s="22"/>
    </row>
    <row r="456" spans="1:7" hidden="1" x14ac:dyDescent="0.35">
      <c r="B456" s="39" t="s">
        <v>625</v>
      </c>
      <c r="G456" s="22"/>
    </row>
    <row r="457" spans="1:7" hidden="1" x14ac:dyDescent="0.35">
      <c r="A457" s="22" t="s">
        <v>1201</v>
      </c>
      <c r="B457" s="22" t="s">
        <v>627</v>
      </c>
      <c r="C457" s="94" t="s">
        <v>29</v>
      </c>
      <c r="D457" s="95" t="s">
        <v>29</v>
      </c>
      <c r="F457" s="100" t="str">
        <f>IF($C$465=0,"",IF(C457="[for completion]","",C457/$C$465))</f>
        <v/>
      </c>
      <c r="G457" s="100" t="str">
        <f>IF($D$465=0,"",IF(D457="[for completion]","",D457/$D$465))</f>
        <v/>
      </c>
    </row>
    <row r="458" spans="1:7" hidden="1" x14ac:dyDescent="0.35">
      <c r="A458" s="22" t="s">
        <v>1202</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1203</v>
      </c>
      <c r="B459" s="22" t="s">
        <v>631</v>
      </c>
      <c r="C459" s="94" t="s">
        <v>29</v>
      </c>
      <c r="D459" s="95" t="s">
        <v>29</v>
      </c>
      <c r="F459" s="100" t="str">
        <f t="shared" si="25"/>
        <v/>
      </c>
      <c r="G459" s="100" t="str">
        <f t="shared" si="26"/>
        <v/>
      </c>
    </row>
    <row r="460" spans="1:7" hidden="1" x14ac:dyDescent="0.35">
      <c r="A460" s="22" t="s">
        <v>1204</v>
      </c>
      <c r="B460" s="22" t="s">
        <v>633</v>
      </c>
      <c r="C460" s="94" t="s">
        <v>29</v>
      </c>
      <c r="D460" s="95" t="s">
        <v>29</v>
      </c>
      <c r="F460" s="100" t="str">
        <f t="shared" si="25"/>
        <v/>
      </c>
      <c r="G460" s="100" t="str">
        <f t="shared" si="26"/>
        <v/>
      </c>
    </row>
    <row r="461" spans="1:7" hidden="1" x14ac:dyDescent="0.35">
      <c r="A461" s="22" t="s">
        <v>1205</v>
      </c>
      <c r="B461" s="22" t="s">
        <v>635</v>
      </c>
      <c r="C461" s="94" t="s">
        <v>29</v>
      </c>
      <c r="D461" s="95" t="s">
        <v>29</v>
      </c>
      <c r="F461" s="100" t="str">
        <f t="shared" si="25"/>
        <v/>
      </c>
      <c r="G461" s="100" t="str">
        <f t="shared" si="26"/>
        <v/>
      </c>
    </row>
    <row r="462" spans="1:7" hidden="1" x14ac:dyDescent="0.35">
      <c r="A462" s="22" t="s">
        <v>1206</v>
      </c>
      <c r="B462" s="22" t="s">
        <v>637</v>
      </c>
      <c r="C462" s="94" t="s">
        <v>29</v>
      </c>
      <c r="D462" s="95" t="s">
        <v>29</v>
      </c>
      <c r="F462" s="100" t="str">
        <f t="shared" si="25"/>
        <v/>
      </c>
      <c r="G462" s="100" t="str">
        <f t="shared" si="26"/>
        <v/>
      </c>
    </row>
    <row r="463" spans="1:7" hidden="1" x14ac:dyDescent="0.35">
      <c r="A463" s="22" t="s">
        <v>1207</v>
      </c>
      <c r="B463" s="22" t="s">
        <v>639</v>
      </c>
      <c r="C463" s="94" t="s">
        <v>29</v>
      </c>
      <c r="D463" s="95" t="s">
        <v>29</v>
      </c>
      <c r="F463" s="100" t="str">
        <f t="shared" si="25"/>
        <v/>
      </c>
      <c r="G463" s="100" t="str">
        <f t="shared" si="26"/>
        <v/>
      </c>
    </row>
    <row r="464" spans="1:7" hidden="1" x14ac:dyDescent="0.35">
      <c r="A464" s="22" t="s">
        <v>1208</v>
      </c>
      <c r="B464" s="22" t="s">
        <v>641</v>
      </c>
      <c r="C464" s="94" t="s">
        <v>29</v>
      </c>
      <c r="D464" s="95" t="s">
        <v>29</v>
      </c>
      <c r="F464" s="100" t="str">
        <f t="shared" si="25"/>
        <v/>
      </c>
      <c r="G464" s="100" t="str">
        <f t="shared" si="26"/>
        <v/>
      </c>
    </row>
    <row r="465" spans="1:7" hidden="1" x14ac:dyDescent="0.35">
      <c r="A465" s="22" t="s">
        <v>1209</v>
      </c>
      <c r="B465" s="48" t="s">
        <v>85</v>
      </c>
      <c r="C465" s="94">
        <f>SUM(C457:C464)</f>
        <v>0</v>
      </c>
      <c r="D465" s="95">
        <f>SUM(D457:D464)</f>
        <v>0</v>
      </c>
      <c r="F465" s="91">
        <f>SUM(F457:F464)</f>
        <v>0</v>
      </c>
      <c r="G465" s="91">
        <f>SUM(G457:G464)</f>
        <v>0</v>
      </c>
    </row>
    <row r="466" spans="1:7" hidden="1" outlineLevel="1" x14ac:dyDescent="0.35">
      <c r="A466" s="22" t="s">
        <v>1210</v>
      </c>
      <c r="B466" s="50" t="s">
        <v>644</v>
      </c>
      <c r="C466" s="94"/>
      <c r="D466" s="95"/>
      <c r="F466" s="100" t="str">
        <f t="shared" si="25"/>
        <v/>
      </c>
      <c r="G466" s="100" t="str">
        <f t="shared" si="26"/>
        <v/>
      </c>
    </row>
    <row r="467" spans="1:7" hidden="1" outlineLevel="1" x14ac:dyDescent="0.35">
      <c r="A467" s="22" t="s">
        <v>1211</v>
      </c>
      <c r="B467" s="50" t="s">
        <v>646</v>
      </c>
      <c r="C467" s="94"/>
      <c r="D467" s="95"/>
      <c r="F467" s="100" t="str">
        <f t="shared" si="25"/>
        <v/>
      </c>
      <c r="G467" s="100" t="str">
        <f t="shared" si="26"/>
        <v/>
      </c>
    </row>
    <row r="468" spans="1:7" hidden="1" outlineLevel="1" x14ac:dyDescent="0.35">
      <c r="A468" s="22" t="s">
        <v>1212</v>
      </c>
      <c r="B468" s="50" t="s">
        <v>648</v>
      </c>
      <c r="C468" s="94"/>
      <c r="D468" s="95"/>
      <c r="F468" s="100" t="str">
        <f t="shared" si="25"/>
        <v/>
      </c>
      <c r="G468" s="100" t="str">
        <f t="shared" si="26"/>
        <v/>
      </c>
    </row>
    <row r="469" spans="1:7" hidden="1" outlineLevel="1" x14ac:dyDescent="0.35">
      <c r="A469" s="22" t="s">
        <v>1213</v>
      </c>
      <c r="B469" s="50" t="s">
        <v>650</v>
      </c>
      <c r="C469" s="94"/>
      <c r="D469" s="95"/>
      <c r="F469" s="100" t="str">
        <f t="shared" si="25"/>
        <v/>
      </c>
      <c r="G469" s="100" t="str">
        <f t="shared" si="26"/>
        <v/>
      </c>
    </row>
    <row r="470" spans="1:7" hidden="1" outlineLevel="1" x14ac:dyDescent="0.35">
      <c r="A470" s="22" t="s">
        <v>1214</v>
      </c>
      <c r="B470" s="50" t="s">
        <v>652</v>
      </c>
      <c r="C470" s="94"/>
      <c r="D470" s="95"/>
      <c r="F470" s="100" t="str">
        <f t="shared" si="25"/>
        <v/>
      </c>
      <c r="G470" s="100" t="str">
        <f t="shared" si="26"/>
        <v/>
      </c>
    </row>
    <row r="471" spans="1:7" hidden="1" outlineLevel="1" x14ac:dyDescent="0.35">
      <c r="A471" s="22" t="s">
        <v>1215</v>
      </c>
      <c r="B471" s="50" t="s">
        <v>654</v>
      </c>
      <c r="C471" s="94"/>
      <c r="D471" s="95"/>
      <c r="F471" s="100" t="str">
        <f t="shared" si="25"/>
        <v/>
      </c>
      <c r="G471" s="100" t="str">
        <f t="shared" si="26"/>
        <v/>
      </c>
    </row>
    <row r="472" spans="1:7" hidden="1" outlineLevel="1" x14ac:dyDescent="0.35">
      <c r="A472" s="22" t="s">
        <v>1216</v>
      </c>
      <c r="B472" s="50"/>
      <c r="F472" s="47"/>
      <c r="G472" s="47"/>
    </row>
    <row r="473" spans="1:7" hidden="1" outlineLevel="1" x14ac:dyDescent="0.35">
      <c r="A473" s="22" t="s">
        <v>1217</v>
      </c>
      <c r="B473" s="50"/>
      <c r="F473" s="47"/>
      <c r="G473" s="47"/>
    </row>
    <row r="474" spans="1:7" hidden="1" outlineLevel="1" x14ac:dyDescent="0.35">
      <c r="A474" s="22" t="s">
        <v>1218</v>
      </c>
      <c r="B474" s="50"/>
      <c r="F474" s="86"/>
      <c r="G474" s="86"/>
    </row>
    <row r="475" spans="1:7" ht="15" hidden="1" customHeight="1" collapsed="1" x14ac:dyDescent="0.35">
      <c r="A475" s="41"/>
      <c r="B475" s="41" t="s">
        <v>1324</v>
      </c>
      <c r="C475" s="41" t="s">
        <v>591</v>
      </c>
      <c r="D475" s="41" t="s">
        <v>592</v>
      </c>
      <c r="E475" s="41"/>
      <c r="F475" s="41" t="s">
        <v>426</v>
      </c>
      <c r="G475" s="41" t="s">
        <v>593</v>
      </c>
    </row>
    <row r="476" spans="1:7" hidden="1" x14ac:dyDescent="0.35">
      <c r="A476" s="22" t="s">
        <v>1243</v>
      </c>
      <c r="B476" s="22" t="s">
        <v>624</v>
      </c>
      <c r="C476" s="91" t="s">
        <v>59</v>
      </c>
      <c r="G476" s="22"/>
    </row>
    <row r="477" spans="1:7" hidden="1" x14ac:dyDescent="0.35">
      <c r="G477" s="22"/>
    </row>
    <row r="478" spans="1:7" hidden="1" x14ac:dyDescent="0.35">
      <c r="B478" s="39" t="s">
        <v>625</v>
      </c>
      <c r="G478" s="22"/>
    </row>
    <row r="479" spans="1:7" hidden="1" x14ac:dyDescent="0.35">
      <c r="A479" s="22" t="s">
        <v>1244</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1245</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1246</v>
      </c>
      <c r="B481" s="22" t="s">
        <v>631</v>
      </c>
      <c r="C481" s="94" t="s">
        <v>59</v>
      </c>
      <c r="D481" s="95" t="s">
        <v>59</v>
      </c>
      <c r="F481" s="100" t="str">
        <f t="shared" si="27"/>
        <v/>
      </c>
      <c r="G481" s="100" t="str">
        <f t="shared" si="28"/>
        <v/>
      </c>
    </row>
    <row r="482" spans="1:7" hidden="1" x14ac:dyDescent="0.35">
      <c r="A482" s="22" t="s">
        <v>1247</v>
      </c>
      <c r="B482" s="22" t="s">
        <v>633</v>
      </c>
      <c r="C482" s="94" t="s">
        <v>59</v>
      </c>
      <c r="D482" s="95" t="s">
        <v>59</v>
      </c>
      <c r="F482" s="100" t="str">
        <f t="shared" si="27"/>
        <v/>
      </c>
      <c r="G482" s="100" t="str">
        <f t="shared" si="28"/>
        <v/>
      </c>
    </row>
    <row r="483" spans="1:7" hidden="1" x14ac:dyDescent="0.35">
      <c r="A483" s="22" t="s">
        <v>1248</v>
      </c>
      <c r="B483" s="22" t="s">
        <v>635</v>
      </c>
      <c r="C483" s="94" t="s">
        <v>59</v>
      </c>
      <c r="D483" s="95" t="s">
        <v>59</v>
      </c>
      <c r="F483" s="100" t="str">
        <f t="shared" si="27"/>
        <v/>
      </c>
      <c r="G483" s="100" t="str">
        <f t="shared" si="28"/>
        <v/>
      </c>
    </row>
    <row r="484" spans="1:7" hidden="1" x14ac:dyDescent="0.35">
      <c r="A484" s="22" t="s">
        <v>1249</v>
      </c>
      <c r="B484" s="22" t="s">
        <v>637</v>
      </c>
      <c r="C484" s="94" t="s">
        <v>59</v>
      </c>
      <c r="D484" s="95" t="s">
        <v>59</v>
      </c>
      <c r="F484" s="100" t="str">
        <f t="shared" si="27"/>
        <v/>
      </c>
      <c r="G484" s="100" t="str">
        <f t="shared" si="28"/>
        <v/>
      </c>
    </row>
    <row r="485" spans="1:7" hidden="1" x14ac:dyDescent="0.35">
      <c r="A485" s="22" t="s">
        <v>1250</v>
      </c>
      <c r="B485" s="22" t="s">
        <v>639</v>
      </c>
      <c r="C485" s="94" t="s">
        <v>59</v>
      </c>
      <c r="D485" s="95" t="s">
        <v>59</v>
      </c>
      <c r="F485" s="100" t="str">
        <f t="shared" si="27"/>
        <v/>
      </c>
      <c r="G485" s="100" t="str">
        <f t="shared" si="28"/>
        <v/>
      </c>
    </row>
    <row r="486" spans="1:7" hidden="1" x14ac:dyDescent="0.35">
      <c r="A486" s="22" t="s">
        <v>1251</v>
      </c>
      <c r="B486" s="22" t="s">
        <v>641</v>
      </c>
      <c r="C486" s="94" t="s">
        <v>59</v>
      </c>
      <c r="D486" s="95" t="s">
        <v>59</v>
      </c>
      <c r="F486" s="100" t="str">
        <f t="shared" si="27"/>
        <v/>
      </c>
      <c r="G486" s="100" t="str">
        <f t="shared" si="28"/>
        <v/>
      </c>
    </row>
    <row r="487" spans="1:7" hidden="1" x14ac:dyDescent="0.35">
      <c r="A487" s="22" t="s">
        <v>1252</v>
      </c>
      <c r="B487" s="48" t="s">
        <v>85</v>
      </c>
      <c r="C487" s="94">
        <f>SUM(C479:C486)</f>
        <v>0</v>
      </c>
      <c r="D487" s="95">
        <f>SUM(D479:D486)</f>
        <v>0</v>
      </c>
      <c r="F487" s="91">
        <f>SUM(F479:F486)</f>
        <v>0</v>
      </c>
      <c r="G487" s="91">
        <f>SUM(G479:G486)</f>
        <v>0</v>
      </c>
    </row>
    <row r="488" spans="1:7" hidden="1" outlineLevel="1" x14ac:dyDescent="0.35">
      <c r="A488" s="22" t="s">
        <v>1253</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1254</v>
      </c>
      <c r="B489" s="50" t="s">
        <v>646</v>
      </c>
      <c r="C489" s="94"/>
      <c r="D489" s="95"/>
      <c r="F489" s="100" t="str">
        <f t="shared" si="29"/>
        <v/>
      </c>
      <c r="G489" s="100" t="str">
        <f t="shared" si="30"/>
        <v/>
      </c>
    </row>
    <row r="490" spans="1:7" hidden="1" outlineLevel="1" x14ac:dyDescent="0.35">
      <c r="A490" s="22" t="s">
        <v>1255</v>
      </c>
      <c r="B490" s="50" t="s">
        <v>648</v>
      </c>
      <c r="C490" s="94"/>
      <c r="D490" s="95"/>
      <c r="F490" s="100" t="str">
        <f t="shared" si="29"/>
        <v/>
      </c>
      <c r="G490" s="100" t="str">
        <f t="shared" si="30"/>
        <v/>
      </c>
    </row>
    <row r="491" spans="1:7" hidden="1" outlineLevel="1" x14ac:dyDescent="0.35">
      <c r="A491" s="22" t="s">
        <v>1256</v>
      </c>
      <c r="B491" s="50" t="s">
        <v>650</v>
      </c>
      <c r="C491" s="94"/>
      <c r="D491" s="95"/>
      <c r="F491" s="100" t="str">
        <f t="shared" si="29"/>
        <v/>
      </c>
      <c r="G491" s="100" t="str">
        <f t="shared" si="30"/>
        <v/>
      </c>
    </row>
    <row r="492" spans="1:7" hidden="1" outlineLevel="1" x14ac:dyDescent="0.35">
      <c r="A492" s="22" t="s">
        <v>1257</v>
      </c>
      <c r="B492" s="50" t="s">
        <v>652</v>
      </c>
      <c r="C492" s="94"/>
      <c r="D492" s="95"/>
      <c r="F492" s="100" t="str">
        <f t="shared" si="29"/>
        <v/>
      </c>
      <c r="G492" s="100" t="str">
        <f t="shared" si="30"/>
        <v/>
      </c>
    </row>
    <row r="493" spans="1:7" hidden="1" outlineLevel="1" x14ac:dyDescent="0.35">
      <c r="A493" s="22" t="s">
        <v>1258</v>
      </c>
      <c r="B493" s="50" t="s">
        <v>654</v>
      </c>
      <c r="C493" s="94"/>
      <c r="D493" s="95"/>
      <c r="F493" s="100" t="str">
        <f t="shared" si="29"/>
        <v/>
      </c>
      <c r="G493" s="100" t="str">
        <f t="shared" si="30"/>
        <v/>
      </c>
    </row>
    <row r="494" spans="1:7" hidden="1" outlineLevel="1" x14ac:dyDescent="0.35">
      <c r="A494" s="22" t="s">
        <v>1259</v>
      </c>
      <c r="B494" s="50"/>
      <c r="F494" s="100"/>
      <c r="G494" s="100"/>
    </row>
    <row r="495" spans="1:7" hidden="1" outlineLevel="1" x14ac:dyDescent="0.35">
      <c r="A495" s="22" t="s">
        <v>1260</v>
      </c>
      <c r="B495" s="50"/>
      <c r="F495" s="100"/>
      <c r="G495" s="100"/>
    </row>
    <row r="496" spans="1:7" hidden="1" outlineLevel="1" x14ac:dyDescent="0.35">
      <c r="A496" s="22" t="s">
        <v>1261</v>
      </c>
      <c r="B496" s="50"/>
      <c r="F496" s="100"/>
      <c r="G496" s="91"/>
    </row>
    <row r="497" spans="1:7" ht="15" hidden="1" customHeight="1" collapsed="1" x14ac:dyDescent="0.35">
      <c r="A497" s="41"/>
      <c r="B497" s="41" t="s">
        <v>1325</v>
      </c>
      <c r="C497" s="41" t="s">
        <v>710</v>
      </c>
      <c r="D497" s="41"/>
      <c r="E497" s="41"/>
      <c r="F497" s="41"/>
      <c r="G497" s="44"/>
    </row>
    <row r="498" spans="1:7" hidden="1" x14ac:dyDescent="0.35">
      <c r="A498" s="22" t="s">
        <v>1326</v>
      </c>
      <c r="B498" s="39" t="s">
        <v>711</v>
      </c>
      <c r="C498" s="91" t="s">
        <v>29</v>
      </c>
      <c r="G498" s="22"/>
    </row>
    <row r="499" spans="1:7" hidden="1" x14ac:dyDescent="0.35">
      <c r="A499" s="22" t="s">
        <v>1327</v>
      </c>
      <c r="B499" s="39" t="s">
        <v>712</v>
      </c>
      <c r="C499" s="91" t="s">
        <v>29</v>
      </c>
      <c r="G499" s="22"/>
    </row>
    <row r="500" spans="1:7" hidden="1" x14ac:dyDescent="0.35">
      <c r="A500" s="22" t="s">
        <v>1328</v>
      </c>
      <c r="B500" s="39" t="s">
        <v>713</v>
      </c>
      <c r="C500" s="91" t="s">
        <v>29</v>
      </c>
      <c r="G500" s="22"/>
    </row>
    <row r="501" spans="1:7" hidden="1" x14ac:dyDescent="0.35">
      <c r="A501" s="22" t="s">
        <v>1329</v>
      </c>
      <c r="B501" s="39" t="s">
        <v>714</v>
      </c>
      <c r="C501" s="91" t="s">
        <v>29</v>
      </c>
      <c r="G501" s="22"/>
    </row>
    <row r="502" spans="1:7" hidden="1" x14ac:dyDescent="0.35">
      <c r="A502" s="22" t="s">
        <v>1330</v>
      </c>
      <c r="B502" s="39" t="s">
        <v>715</v>
      </c>
      <c r="C502" s="91" t="s">
        <v>29</v>
      </c>
      <c r="G502" s="22"/>
    </row>
    <row r="503" spans="1:7" hidden="1" x14ac:dyDescent="0.35">
      <c r="A503" s="22" t="s">
        <v>1331</v>
      </c>
      <c r="B503" s="39" t="s">
        <v>716</v>
      </c>
      <c r="C503" s="91" t="s">
        <v>29</v>
      </c>
      <c r="G503" s="22"/>
    </row>
    <row r="504" spans="1:7" hidden="1" x14ac:dyDescent="0.35">
      <c r="A504" s="22" t="s">
        <v>1332</v>
      </c>
      <c r="B504" s="39" t="s">
        <v>717</v>
      </c>
      <c r="C504" s="91" t="s">
        <v>29</v>
      </c>
      <c r="G504" s="22"/>
    </row>
    <row r="505" spans="1:7" hidden="1" x14ac:dyDescent="0.35">
      <c r="A505" s="22" t="s">
        <v>1333</v>
      </c>
      <c r="B505" s="39" t="s">
        <v>1264</v>
      </c>
      <c r="C505" s="91" t="s">
        <v>29</v>
      </c>
      <c r="G505" s="22"/>
    </row>
    <row r="506" spans="1:7" hidden="1" x14ac:dyDescent="0.35">
      <c r="A506" s="22" t="s">
        <v>1334</v>
      </c>
      <c r="B506" s="39" t="s">
        <v>1265</v>
      </c>
      <c r="C506" s="91" t="s">
        <v>29</v>
      </c>
      <c r="G506" s="22"/>
    </row>
    <row r="507" spans="1:7" hidden="1" x14ac:dyDescent="0.35">
      <c r="A507" s="22" t="s">
        <v>1335</v>
      </c>
      <c r="B507" s="39" t="s">
        <v>1266</v>
      </c>
      <c r="C507" s="91" t="s">
        <v>29</v>
      </c>
      <c r="G507" s="22"/>
    </row>
    <row r="508" spans="1:7" hidden="1" x14ac:dyDescent="0.35">
      <c r="A508" s="22" t="s">
        <v>1336</v>
      </c>
      <c r="B508" s="39" t="s">
        <v>718</v>
      </c>
      <c r="C508" s="91" t="s">
        <v>29</v>
      </c>
      <c r="G508" s="22"/>
    </row>
    <row r="509" spans="1:7" hidden="1" x14ac:dyDescent="0.35">
      <c r="A509" s="22" t="s">
        <v>1337</v>
      </c>
      <c r="B509" s="39" t="s">
        <v>1610</v>
      </c>
      <c r="C509" s="91" t="s">
        <v>29</v>
      </c>
      <c r="G509" s="22"/>
    </row>
    <row r="510" spans="1:7" hidden="1" x14ac:dyDescent="0.35">
      <c r="A510" s="22" t="s">
        <v>1338</v>
      </c>
      <c r="B510" s="39" t="s">
        <v>83</v>
      </c>
      <c r="C510" s="91" t="s">
        <v>29</v>
      </c>
      <c r="G510" s="22"/>
    </row>
    <row r="511" spans="1:7" hidden="1" outlineLevel="1" x14ac:dyDescent="0.35">
      <c r="A511" s="22" t="s">
        <v>1339</v>
      </c>
      <c r="B511" s="50" t="s">
        <v>1267</v>
      </c>
      <c r="C511" s="91"/>
      <c r="G511" s="22"/>
    </row>
    <row r="512" spans="1:7" hidden="1" outlineLevel="1" x14ac:dyDescent="0.35">
      <c r="A512" s="22" t="s">
        <v>1340</v>
      </c>
      <c r="B512" s="50" t="s">
        <v>87</v>
      </c>
      <c r="C512" s="91"/>
      <c r="G512" s="22"/>
    </row>
    <row r="513" spans="1:7" hidden="1" outlineLevel="1" x14ac:dyDescent="0.35">
      <c r="A513" s="22" t="s">
        <v>1341</v>
      </c>
      <c r="B513" s="50" t="s">
        <v>87</v>
      </c>
      <c r="C513" s="91"/>
      <c r="G513" s="22"/>
    </row>
    <row r="514" spans="1:7" hidden="1" outlineLevel="1" x14ac:dyDescent="0.35">
      <c r="A514" s="22" t="s">
        <v>1342</v>
      </c>
      <c r="B514" s="50" t="s">
        <v>87</v>
      </c>
      <c r="C514" s="91"/>
      <c r="G514" s="22"/>
    </row>
    <row r="515" spans="1:7" hidden="1" outlineLevel="1" x14ac:dyDescent="0.35">
      <c r="A515" s="22" t="s">
        <v>1343</v>
      </c>
      <c r="B515" s="50" t="s">
        <v>87</v>
      </c>
      <c r="C515" s="91"/>
      <c r="G515" s="22"/>
    </row>
    <row r="516" spans="1:7" hidden="1" outlineLevel="1" x14ac:dyDescent="0.35">
      <c r="A516" s="22" t="s">
        <v>1344</v>
      </c>
      <c r="B516" s="50" t="s">
        <v>87</v>
      </c>
      <c r="C516" s="91"/>
      <c r="G516" s="22"/>
    </row>
    <row r="517" spans="1:7" hidden="1" outlineLevel="1" x14ac:dyDescent="0.35">
      <c r="A517" s="22" t="s">
        <v>1345</v>
      </c>
      <c r="B517" s="50" t="s">
        <v>87</v>
      </c>
      <c r="C517" s="91"/>
      <c r="G517" s="22"/>
    </row>
    <row r="518" spans="1:7" hidden="1" outlineLevel="1" x14ac:dyDescent="0.35">
      <c r="A518" s="22" t="s">
        <v>1346</v>
      </c>
      <c r="B518" s="50" t="s">
        <v>87</v>
      </c>
      <c r="C518" s="91"/>
      <c r="G518" s="22"/>
    </row>
    <row r="519" spans="1:7" hidden="1" outlineLevel="1" x14ac:dyDescent="0.35">
      <c r="A519" s="22" t="s">
        <v>1347</v>
      </c>
      <c r="B519" s="50" t="s">
        <v>87</v>
      </c>
      <c r="C519" s="91"/>
      <c r="G519" s="22"/>
    </row>
    <row r="520" spans="1:7" hidden="1" outlineLevel="1" x14ac:dyDescent="0.35">
      <c r="A520" s="22" t="s">
        <v>1348</v>
      </c>
      <c r="B520" s="50" t="s">
        <v>87</v>
      </c>
      <c r="C520" s="91"/>
      <c r="G520" s="22"/>
    </row>
    <row r="521" spans="1:7" hidden="1" outlineLevel="1" x14ac:dyDescent="0.35">
      <c r="A521" s="22" t="s">
        <v>1349</v>
      </c>
      <c r="B521" s="50" t="s">
        <v>87</v>
      </c>
      <c r="C521" s="91"/>
      <c r="G521" s="22"/>
    </row>
    <row r="522" spans="1:7" hidden="1" outlineLevel="1" x14ac:dyDescent="0.35">
      <c r="A522" s="22" t="s">
        <v>1350</v>
      </c>
      <c r="B522" s="50" t="s">
        <v>87</v>
      </c>
      <c r="C522" s="91"/>
    </row>
    <row r="523" spans="1:7" hidden="1" outlineLevel="1" x14ac:dyDescent="0.35">
      <c r="A523" s="22" t="s">
        <v>1351</v>
      </c>
      <c r="B523" s="50" t="s">
        <v>87</v>
      </c>
      <c r="C523" s="91"/>
    </row>
    <row r="524" spans="1:7" hidden="1" outlineLevel="1" x14ac:dyDescent="0.35">
      <c r="A524" s="22" t="s">
        <v>1352</v>
      </c>
      <c r="B524" s="50" t="s">
        <v>87</v>
      </c>
      <c r="C524" s="91"/>
    </row>
    <row r="525" spans="1:7" customFormat="1" hidden="1" collapsed="1" x14ac:dyDescent="0.35">
      <c r="A525" s="99"/>
      <c r="B525" s="99" t="s">
        <v>1353</v>
      </c>
      <c r="C525" s="41" t="s">
        <v>54</v>
      </c>
      <c r="D525" s="41" t="s">
        <v>1146</v>
      </c>
      <c r="E525" s="41"/>
      <c r="F525" s="41" t="s">
        <v>426</v>
      </c>
      <c r="G525" s="41" t="s">
        <v>1149</v>
      </c>
    </row>
    <row r="526" spans="1:7" customFormat="1" hidden="1" x14ac:dyDescent="0.35">
      <c r="A526" s="22" t="s">
        <v>1419</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1420</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1421</v>
      </c>
      <c r="B528" s="39" t="s">
        <v>518</v>
      </c>
      <c r="C528" s="94" t="s">
        <v>29</v>
      </c>
      <c r="D528" s="95" t="s">
        <v>29</v>
      </c>
      <c r="E528" s="28"/>
      <c r="F528" s="100" t="str">
        <f t="shared" si="31"/>
        <v/>
      </c>
      <c r="G528" s="100" t="str">
        <f t="shared" si="32"/>
        <v/>
      </c>
    </row>
    <row r="529" spans="1:7" customFormat="1" hidden="1" x14ac:dyDescent="0.35">
      <c r="A529" s="22" t="s">
        <v>1422</v>
      </c>
      <c r="B529" s="39" t="s">
        <v>518</v>
      </c>
      <c r="C529" s="94" t="s">
        <v>29</v>
      </c>
      <c r="D529" s="95" t="s">
        <v>29</v>
      </c>
      <c r="E529" s="28"/>
      <c r="F529" s="100" t="str">
        <f t="shared" si="31"/>
        <v/>
      </c>
      <c r="G529" s="100" t="str">
        <f t="shared" si="32"/>
        <v/>
      </c>
    </row>
    <row r="530" spans="1:7" customFormat="1" hidden="1" x14ac:dyDescent="0.35">
      <c r="A530" s="22" t="s">
        <v>1423</v>
      </c>
      <c r="B530" s="39" t="s">
        <v>518</v>
      </c>
      <c r="C530" s="94" t="s">
        <v>29</v>
      </c>
      <c r="D530" s="95" t="s">
        <v>29</v>
      </c>
      <c r="E530" s="28"/>
      <c r="F530" s="100" t="str">
        <f t="shared" si="31"/>
        <v/>
      </c>
      <c r="G530" s="100" t="str">
        <f t="shared" si="32"/>
        <v/>
      </c>
    </row>
    <row r="531" spans="1:7" customFormat="1" hidden="1" x14ac:dyDescent="0.35">
      <c r="A531" s="22" t="s">
        <v>1424</v>
      </c>
      <c r="B531" s="39" t="s">
        <v>518</v>
      </c>
      <c r="C531" s="94" t="s">
        <v>29</v>
      </c>
      <c r="D531" s="95" t="s">
        <v>29</v>
      </c>
      <c r="E531" s="28"/>
      <c r="F531" s="100" t="str">
        <f t="shared" si="31"/>
        <v/>
      </c>
      <c r="G531" s="100" t="str">
        <f t="shared" si="32"/>
        <v/>
      </c>
    </row>
    <row r="532" spans="1:7" customFormat="1" hidden="1" x14ac:dyDescent="0.35">
      <c r="A532" s="22" t="s">
        <v>1425</v>
      </c>
      <c r="B532" s="39" t="s">
        <v>518</v>
      </c>
      <c r="C532" s="94" t="s">
        <v>29</v>
      </c>
      <c r="D532" s="95" t="s">
        <v>29</v>
      </c>
      <c r="E532" s="28"/>
      <c r="F532" s="100" t="str">
        <f t="shared" si="31"/>
        <v/>
      </c>
      <c r="G532" s="100" t="str">
        <f t="shared" si="32"/>
        <v/>
      </c>
    </row>
    <row r="533" spans="1:7" customFormat="1" hidden="1" x14ac:dyDescent="0.35">
      <c r="A533" s="22" t="s">
        <v>1426</v>
      </c>
      <c r="B533" s="39" t="s">
        <v>518</v>
      </c>
      <c r="C533" s="94" t="s">
        <v>29</v>
      </c>
      <c r="D533" s="95" t="s">
        <v>29</v>
      </c>
      <c r="E533" s="28"/>
      <c r="F533" s="100" t="str">
        <f t="shared" si="31"/>
        <v/>
      </c>
      <c r="G533" s="100" t="str">
        <f t="shared" si="32"/>
        <v/>
      </c>
    </row>
    <row r="534" spans="1:7" customFormat="1" hidden="1" x14ac:dyDescent="0.35">
      <c r="A534" s="22" t="s">
        <v>1427</v>
      </c>
      <c r="B534" s="39" t="s">
        <v>518</v>
      </c>
      <c r="C534" s="94" t="s">
        <v>29</v>
      </c>
      <c r="D534" s="95" t="s">
        <v>29</v>
      </c>
      <c r="E534" s="28"/>
      <c r="F534" s="100" t="str">
        <f t="shared" si="31"/>
        <v/>
      </c>
      <c r="G534" s="100" t="str">
        <f t="shared" si="32"/>
        <v/>
      </c>
    </row>
    <row r="535" spans="1:7" customFormat="1" hidden="1" x14ac:dyDescent="0.35">
      <c r="A535" s="22" t="s">
        <v>1428</v>
      </c>
      <c r="B535" s="39" t="s">
        <v>518</v>
      </c>
      <c r="C535" s="94" t="s">
        <v>29</v>
      </c>
      <c r="D535" s="95" t="s">
        <v>29</v>
      </c>
      <c r="E535" s="28"/>
      <c r="F535" s="100" t="str">
        <f t="shared" si="31"/>
        <v/>
      </c>
      <c r="G535" s="100" t="str">
        <f t="shared" si="32"/>
        <v/>
      </c>
    </row>
    <row r="536" spans="1:7" customFormat="1" hidden="1" x14ac:dyDescent="0.35">
      <c r="A536" s="22" t="s">
        <v>1429</v>
      </c>
      <c r="B536" s="39" t="s">
        <v>518</v>
      </c>
      <c r="C536" s="94" t="s">
        <v>29</v>
      </c>
      <c r="D536" s="95" t="s">
        <v>29</v>
      </c>
      <c r="E536" s="28"/>
      <c r="F536" s="100" t="str">
        <f t="shared" si="31"/>
        <v/>
      </c>
      <c r="G536" s="100" t="str">
        <f t="shared" si="32"/>
        <v/>
      </c>
    </row>
    <row r="537" spans="1:7" customFormat="1" hidden="1" x14ac:dyDescent="0.35">
      <c r="A537" s="22" t="s">
        <v>1430</v>
      </c>
      <c r="B537" s="39" t="s">
        <v>518</v>
      </c>
      <c r="C537" s="94" t="s">
        <v>29</v>
      </c>
      <c r="D537" s="95" t="s">
        <v>29</v>
      </c>
      <c r="E537" s="28"/>
      <c r="F537" s="100" t="str">
        <f t="shared" si="31"/>
        <v/>
      </c>
      <c r="G537" s="100" t="str">
        <f t="shared" si="32"/>
        <v/>
      </c>
    </row>
    <row r="538" spans="1:7" customFormat="1" hidden="1" x14ac:dyDescent="0.35">
      <c r="A538" s="22" t="s">
        <v>1431</v>
      </c>
      <c r="B538" s="39" t="s">
        <v>518</v>
      </c>
      <c r="C538" s="94" t="s">
        <v>29</v>
      </c>
      <c r="D538" s="95" t="s">
        <v>29</v>
      </c>
      <c r="E538" s="28"/>
      <c r="F538" s="100" t="str">
        <f t="shared" si="31"/>
        <v/>
      </c>
      <c r="G538" s="100" t="str">
        <f t="shared" si="32"/>
        <v/>
      </c>
    </row>
    <row r="539" spans="1:7" customFormat="1" hidden="1" x14ac:dyDescent="0.35">
      <c r="A539" s="22" t="s">
        <v>1432</v>
      </c>
      <c r="B539" s="39" t="s">
        <v>518</v>
      </c>
      <c r="C539" s="94" t="s">
        <v>29</v>
      </c>
      <c r="D539" s="95" t="s">
        <v>29</v>
      </c>
      <c r="E539" s="28"/>
      <c r="F539" s="100" t="str">
        <f t="shared" si="31"/>
        <v/>
      </c>
      <c r="G539" s="100" t="str">
        <f t="shared" si="32"/>
        <v/>
      </c>
    </row>
    <row r="540" spans="1:7" customFormat="1" hidden="1" x14ac:dyDescent="0.35">
      <c r="A540" s="22" t="s">
        <v>1433</v>
      </c>
      <c r="B540" s="39" t="s">
        <v>518</v>
      </c>
      <c r="C540" s="94" t="s">
        <v>29</v>
      </c>
      <c r="D540" s="95" t="s">
        <v>29</v>
      </c>
      <c r="E540" s="28"/>
      <c r="F540" s="100" t="str">
        <f t="shared" si="31"/>
        <v/>
      </c>
      <c r="G540" s="100" t="str">
        <f t="shared" si="32"/>
        <v/>
      </c>
    </row>
    <row r="541" spans="1:7" customFormat="1" hidden="1" x14ac:dyDescent="0.35">
      <c r="A541" s="22" t="s">
        <v>1434</v>
      </c>
      <c r="B541" s="39" t="s">
        <v>518</v>
      </c>
      <c r="C541" s="94" t="s">
        <v>29</v>
      </c>
      <c r="D541" s="95" t="s">
        <v>29</v>
      </c>
      <c r="E541" s="28"/>
      <c r="F541" s="100" t="str">
        <f t="shared" si="31"/>
        <v/>
      </c>
      <c r="G541" s="100" t="str">
        <f t="shared" si="32"/>
        <v/>
      </c>
    </row>
    <row r="542" spans="1:7" customFormat="1" hidden="1" x14ac:dyDescent="0.35">
      <c r="A542" s="22" t="s">
        <v>1435</v>
      </c>
      <c r="B542" s="39" t="s">
        <v>518</v>
      </c>
      <c r="C542" s="94" t="s">
        <v>29</v>
      </c>
      <c r="D542" s="95" t="s">
        <v>29</v>
      </c>
      <c r="E542" s="28"/>
      <c r="F542" s="100" t="str">
        <f t="shared" si="31"/>
        <v/>
      </c>
      <c r="G542" s="100" t="str">
        <f t="shared" si="32"/>
        <v/>
      </c>
    </row>
    <row r="543" spans="1:7" customFormat="1" hidden="1" x14ac:dyDescent="0.35">
      <c r="A543" s="22" t="s">
        <v>1436</v>
      </c>
      <c r="B543" s="39" t="s">
        <v>1189</v>
      </c>
      <c r="C543" s="94" t="s">
        <v>29</v>
      </c>
      <c r="D543" s="95" t="s">
        <v>29</v>
      </c>
      <c r="E543" s="28"/>
      <c r="F543" s="100" t="str">
        <f t="shared" si="31"/>
        <v/>
      </c>
      <c r="G543" s="100" t="str">
        <f t="shared" si="32"/>
        <v/>
      </c>
    </row>
    <row r="544" spans="1:7" customFormat="1" hidden="1" x14ac:dyDescent="0.35">
      <c r="A544" s="22" t="s">
        <v>1437</v>
      </c>
      <c r="B544" s="39" t="s">
        <v>85</v>
      </c>
      <c r="C544" s="94">
        <f>SUM(C526:C543)</f>
        <v>0</v>
      </c>
      <c r="D544" s="95">
        <f>SUM(D526:D543)</f>
        <v>0</v>
      </c>
      <c r="E544" s="28"/>
      <c r="F544" s="91">
        <f>SUM(F526:F543)</f>
        <v>0</v>
      </c>
      <c r="G544" s="91">
        <f>SUM(G526:G543)</f>
        <v>0</v>
      </c>
    </row>
    <row r="545" spans="1:7" customFormat="1" hidden="1" x14ac:dyDescent="0.35">
      <c r="A545" s="22" t="s">
        <v>1438</v>
      </c>
      <c r="B545" s="39"/>
      <c r="C545" s="22"/>
      <c r="D545" s="22"/>
      <c r="E545" s="28"/>
      <c r="F545" s="28"/>
      <c r="G545" s="28"/>
    </row>
    <row r="546" spans="1:7" customFormat="1" hidden="1" x14ac:dyDescent="0.35">
      <c r="A546" s="22" t="s">
        <v>1439</v>
      </c>
      <c r="B546" s="39"/>
      <c r="C546" s="22"/>
      <c r="D546" s="22"/>
      <c r="E546" s="28"/>
      <c r="F546" s="28"/>
      <c r="G546" s="28"/>
    </row>
    <row r="547" spans="1:7" customFormat="1" hidden="1" x14ac:dyDescent="0.35">
      <c r="A547" s="22" t="s">
        <v>1440</v>
      </c>
      <c r="B547" s="39"/>
      <c r="C547" s="22"/>
      <c r="D547" s="22"/>
      <c r="E547" s="28"/>
      <c r="F547" s="28"/>
      <c r="G547" s="28"/>
    </row>
    <row r="548" spans="1:7" customFormat="1" hidden="1" x14ac:dyDescent="0.35">
      <c r="A548" s="99"/>
      <c r="B548" s="99" t="s">
        <v>1354</v>
      </c>
      <c r="C548" s="41" t="s">
        <v>54</v>
      </c>
      <c r="D548" s="41" t="s">
        <v>1146</v>
      </c>
      <c r="E548" s="41"/>
      <c r="F548" s="41" t="s">
        <v>426</v>
      </c>
      <c r="G548" s="41" t="s">
        <v>1149</v>
      </c>
    </row>
    <row r="549" spans="1:7" customFormat="1" hidden="1" x14ac:dyDescent="0.35">
      <c r="A549" s="22" t="s">
        <v>1441</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1442</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1443</v>
      </c>
      <c r="B551" s="39" t="s">
        <v>518</v>
      </c>
      <c r="C551" s="94" t="s">
        <v>29</v>
      </c>
      <c r="D551" s="95" t="s">
        <v>29</v>
      </c>
      <c r="E551" s="28"/>
      <c r="F551" s="100" t="str">
        <f t="shared" si="33"/>
        <v/>
      </c>
      <c r="G551" s="100" t="str">
        <f t="shared" si="34"/>
        <v/>
      </c>
    </row>
    <row r="552" spans="1:7" customFormat="1" hidden="1" x14ac:dyDescent="0.35">
      <c r="A552" s="22" t="s">
        <v>1444</v>
      </c>
      <c r="B552" s="39" t="s">
        <v>518</v>
      </c>
      <c r="C552" s="94" t="s">
        <v>29</v>
      </c>
      <c r="D552" s="95" t="s">
        <v>29</v>
      </c>
      <c r="E552" s="28"/>
      <c r="F552" s="100" t="str">
        <f t="shared" si="33"/>
        <v/>
      </c>
      <c r="G552" s="100" t="str">
        <f t="shared" si="34"/>
        <v/>
      </c>
    </row>
    <row r="553" spans="1:7" customFormat="1" hidden="1" x14ac:dyDescent="0.35">
      <c r="A553" s="22" t="s">
        <v>1445</v>
      </c>
      <c r="B553" s="39" t="s">
        <v>518</v>
      </c>
      <c r="C553" s="94" t="s">
        <v>29</v>
      </c>
      <c r="D553" s="95" t="s">
        <v>29</v>
      </c>
      <c r="E553" s="28"/>
      <c r="F553" s="100" t="str">
        <f t="shared" si="33"/>
        <v/>
      </c>
      <c r="G553" s="100" t="str">
        <f t="shared" si="34"/>
        <v/>
      </c>
    </row>
    <row r="554" spans="1:7" customFormat="1" hidden="1" x14ac:dyDescent="0.35">
      <c r="A554" s="22" t="s">
        <v>1446</v>
      </c>
      <c r="B554" s="39" t="s">
        <v>518</v>
      </c>
      <c r="C554" s="94" t="s">
        <v>29</v>
      </c>
      <c r="D554" s="95" t="s">
        <v>29</v>
      </c>
      <c r="E554" s="28"/>
      <c r="F554" s="100" t="str">
        <f t="shared" si="33"/>
        <v/>
      </c>
      <c r="G554" s="100" t="str">
        <f t="shared" si="34"/>
        <v/>
      </c>
    </row>
    <row r="555" spans="1:7" customFormat="1" hidden="1" x14ac:dyDescent="0.35">
      <c r="A555" s="22" t="s">
        <v>1447</v>
      </c>
      <c r="B555" s="39" t="s">
        <v>518</v>
      </c>
      <c r="C555" s="94" t="s">
        <v>29</v>
      </c>
      <c r="D555" s="95" t="s">
        <v>29</v>
      </c>
      <c r="E555" s="28"/>
      <c r="F555" s="100" t="str">
        <f t="shared" si="33"/>
        <v/>
      </c>
      <c r="G555" s="100" t="str">
        <f t="shared" si="34"/>
        <v/>
      </c>
    </row>
    <row r="556" spans="1:7" customFormat="1" hidden="1" x14ac:dyDescent="0.35">
      <c r="A556" s="22" t="s">
        <v>1448</v>
      </c>
      <c r="B556" s="39" t="s">
        <v>518</v>
      </c>
      <c r="C556" s="94" t="s">
        <v>29</v>
      </c>
      <c r="D556" s="95" t="s">
        <v>29</v>
      </c>
      <c r="E556" s="28"/>
      <c r="F556" s="100" t="str">
        <f t="shared" si="33"/>
        <v/>
      </c>
      <c r="G556" s="100" t="str">
        <f t="shared" si="34"/>
        <v/>
      </c>
    </row>
    <row r="557" spans="1:7" customFormat="1" hidden="1" x14ac:dyDescent="0.35">
      <c r="A557" s="22" t="s">
        <v>1449</v>
      </c>
      <c r="B557" s="39" t="s">
        <v>518</v>
      </c>
      <c r="C557" s="94" t="s">
        <v>29</v>
      </c>
      <c r="D557" s="95" t="s">
        <v>29</v>
      </c>
      <c r="E557" s="28"/>
      <c r="F557" s="100" t="str">
        <f t="shared" si="33"/>
        <v/>
      </c>
      <c r="G557" s="100" t="str">
        <f t="shared" si="34"/>
        <v/>
      </c>
    </row>
    <row r="558" spans="1:7" customFormat="1" hidden="1" x14ac:dyDescent="0.35">
      <c r="A558" s="22" t="s">
        <v>1450</v>
      </c>
      <c r="B558" s="39" t="s">
        <v>518</v>
      </c>
      <c r="C558" s="94" t="s">
        <v>29</v>
      </c>
      <c r="D558" s="95" t="s">
        <v>29</v>
      </c>
      <c r="E558" s="28"/>
      <c r="F558" s="100" t="str">
        <f t="shared" si="33"/>
        <v/>
      </c>
      <c r="G558" s="100" t="str">
        <f t="shared" si="34"/>
        <v/>
      </c>
    </row>
    <row r="559" spans="1:7" customFormat="1" hidden="1" x14ac:dyDescent="0.35">
      <c r="A559" s="22" t="s">
        <v>1451</v>
      </c>
      <c r="B559" s="39" t="s">
        <v>518</v>
      </c>
      <c r="C559" s="94" t="s">
        <v>29</v>
      </c>
      <c r="D559" s="95" t="s">
        <v>29</v>
      </c>
      <c r="E559" s="28"/>
      <c r="F559" s="100" t="str">
        <f t="shared" si="33"/>
        <v/>
      </c>
      <c r="G559" s="100" t="str">
        <f t="shared" si="34"/>
        <v/>
      </c>
    </row>
    <row r="560" spans="1:7" customFormat="1" hidden="1" x14ac:dyDescent="0.35">
      <c r="A560" s="22" t="s">
        <v>1452</v>
      </c>
      <c r="B560" s="39" t="s">
        <v>518</v>
      </c>
      <c r="C560" s="94" t="s">
        <v>29</v>
      </c>
      <c r="D560" s="95" t="s">
        <v>29</v>
      </c>
      <c r="E560" s="28"/>
      <c r="F560" s="100" t="str">
        <f t="shared" si="33"/>
        <v/>
      </c>
      <c r="G560" s="100" t="str">
        <f t="shared" si="34"/>
        <v/>
      </c>
    </row>
    <row r="561" spans="1:7" customFormat="1" hidden="1" x14ac:dyDescent="0.35">
      <c r="A561" s="22" t="s">
        <v>1453</v>
      </c>
      <c r="B561" s="39" t="s">
        <v>518</v>
      </c>
      <c r="C561" s="94" t="s">
        <v>29</v>
      </c>
      <c r="D561" s="95" t="s">
        <v>29</v>
      </c>
      <c r="E561" s="28"/>
      <c r="F561" s="100" t="str">
        <f t="shared" si="33"/>
        <v/>
      </c>
      <c r="G561" s="100" t="str">
        <f t="shared" si="34"/>
        <v/>
      </c>
    </row>
    <row r="562" spans="1:7" customFormat="1" hidden="1" x14ac:dyDescent="0.35">
      <c r="A562" s="22" t="s">
        <v>1454</v>
      </c>
      <c r="B562" s="39" t="s">
        <v>518</v>
      </c>
      <c r="C562" s="94" t="s">
        <v>29</v>
      </c>
      <c r="D562" s="95" t="s">
        <v>29</v>
      </c>
      <c r="E562" s="28"/>
      <c r="F562" s="100" t="str">
        <f t="shared" si="33"/>
        <v/>
      </c>
      <c r="G562" s="100" t="str">
        <f t="shared" si="34"/>
        <v/>
      </c>
    </row>
    <row r="563" spans="1:7" customFormat="1" hidden="1" x14ac:dyDescent="0.35">
      <c r="A563" s="22" t="s">
        <v>1455</v>
      </c>
      <c r="B563" s="39" t="s">
        <v>518</v>
      </c>
      <c r="C563" s="94" t="s">
        <v>29</v>
      </c>
      <c r="D563" s="95" t="s">
        <v>29</v>
      </c>
      <c r="E563" s="28"/>
      <c r="F563" s="100" t="str">
        <f t="shared" si="33"/>
        <v/>
      </c>
      <c r="G563" s="100" t="str">
        <f t="shared" si="34"/>
        <v/>
      </c>
    </row>
    <row r="564" spans="1:7" customFormat="1" hidden="1" x14ac:dyDescent="0.35">
      <c r="A564" s="22" t="s">
        <v>1456</v>
      </c>
      <c r="B564" s="39" t="s">
        <v>518</v>
      </c>
      <c r="C564" s="94" t="s">
        <v>29</v>
      </c>
      <c r="D564" s="95" t="s">
        <v>29</v>
      </c>
      <c r="E564" s="28"/>
      <c r="F564" s="100" t="str">
        <f t="shared" si="33"/>
        <v/>
      </c>
      <c r="G564" s="100" t="str">
        <f t="shared" si="34"/>
        <v/>
      </c>
    </row>
    <row r="565" spans="1:7" customFormat="1" hidden="1" x14ac:dyDescent="0.35">
      <c r="A565" s="22" t="s">
        <v>1457</v>
      </c>
      <c r="B565" s="39" t="s">
        <v>518</v>
      </c>
      <c r="C565" s="94" t="s">
        <v>29</v>
      </c>
      <c r="D565" s="95" t="s">
        <v>29</v>
      </c>
      <c r="E565" s="28"/>
      <c r="F565" s="100" t="str">
        <f t="shared" si="33"/>
        <v/>
      </c>
      <c r="G565" s="100" t="str">
        <f t="shared" si="34"/>
        <v/>
      </c>
    </row>
    <row r="566" spans="1:7" customFormat="1" hidden="1" x14ac:dyDescent="0.35">
      <c r="A566" s="22" t="s">
        <v>1458</v>
      </c>
      <c r="B566" s="39" t="s">
        <v>1189</v>
      </c>
      <c r="C566" s="94" t="s">
        <v>29</v>
      </c>
      <c r="D566" s="95" t="s">
        <v>29</v>
      </c>
      <c r="E566" s="28"/>
      <c r="F566" s="100" t="str">
        <f t="shared" si="33"/>
        <v/>
      </c>
      <c r="G566" s="100" t="str">
        <f t="shared" si="34"/>
        <v/>
      </c>
    </row>
    <row r="567" spans="1:7" customFormat="1" hidden="1" x14ac:dyDescent="0.35">
      <c r="A567" s="22" t="s">
        <v>1459</v>
      </c>
      <c r="B567" s="39" t="s">
        <v>85</v>
      </c>
      <c r="C567" s="94">
        <f>SUM(C549:C566)</f>
        <v>0</v>
      </c>
      <c r="D567" s="95">
        <f>SUM(D549:D566)</f>
        <v>0</v>
      </c>
      <c r="E567" s="28"/>
      <c r="F567" s="91">
        <f>SUM(F549:F566)</f>
        <v>0</v>
      </c>
      <c r="G567" s="91">
        <f>SUM(G549:G566)</f>
        <v>0</v>
      </c>
    </row>
    <row r="568" spans="1:7" customFormat="1" hidden="1" x14ac:dyDescent="0.35">
      <c r="A568" s="22" t="s">
        <v>1460</v>
      </c>
      <c r="B568" s="39"/>
      <c r="C568" s="22"/>
      <c r="D568" s="22"/>
      <c r="E568" s="28"/>
      <c r="F568" s="28"/>
      <c r="G568" s="28"/>
    </row>
    <row r="569" spans="1:7" customFormat="1" hidden="1" x14ac:dyDescent="0.35">
      <c r="A569" s="22" t="s">
        <v>1461</v>
      </c>
      <c r="B569" s="39"/>
      <c r="C569" s="22"/>
      <c r="D569" s="22"/>
      <c r="E569" s="28"/>
      <c r="F569" s="28"/>
      <c r="G569" s="28"/>
    </row>
    <row r="570" spans="1:7" customFormat="1" hidden="1" x14ac:dyDescent="0.35">
      <c r="A570" s="22" t="s">
        <v>1462</v>
      </c>
      <c r="B570" s="39"/>
      <c r="C570" s="22"/>
      <c r="D570" s="22"/>
      <c r="E570" s="28"/>
      <c r="F570" s="28"/>
      <c r="G570" s="28"/>
    </row>
    <row r="571" spans="1:7" customFormat="1" hidden="1" x14ac:dyDescent="0.35">
      <c r="A571" s="99"/>
      <c r="B571" s="99" t="s">
        <v>1355</v>
      </c>
      <c r="C571" s="41" t="s">
        <v>54</v>
      </c>
      <c r="D571" s="41" t="s">
        <v>1146</v>
      </c>
      <c r="E571" s="41"/>
      <c r="F571" s="41" t="s">
        <v>426</v>
      </c>
      <c r="G571" s="41" t="s">
        <v>1149</v>
      </c>
    </row>
    <row r="572" spans="1:7" customFormat="1" hidden="1" x14ac:dyDescent="0.35">
      <c r="A572" s="22" t="s">
        <v>1463</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1464</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1465</v>
      </c>
      <c r="B574" s="39" t="s">
        <v>1302</v>
      </c>
      <c r="C574" s="94" t="s">
        <v>29</v>
      </c>
      <c r="D574" s="95" t="s">
        <v>29</v>
      </c>
      <c r="E574" s="28"/>
      <c r="F574" s="100" t="str">
        <f>IF($C$585=0,"",IF(C574="[for completion]","",IF(C574="","",C574/$C$585)))</f>
        <v/>
      </c>
      <c r="G574" s="100" t="str">
        <f>IF($D$585=0,"",IF(D574="[for completion]","",IF(D574="","",D574/$D$585)))</f>
        <v/>
      </c>
    </row>
    <row r="575" spans="1:7" customFormat="1" hidden="1" x14ac:dyDescent="0.35">
      <c r="A575" s="22" t="s">
        <v>1466</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1467</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1468</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1469</v>
      </c>
      <c r="B578" s="39" t="s">
        <v>1142</v>
      </c>
      <c r="C578" s="94" t="s">
        <v>29</v>
      </c>
      <c r="D578" s="95" t="s">
        <v>29</v>
      </c>
      <c r="E578" s="28"/>
      <c r="F578" s="100" t="str">
        <f t="shared" si="35"/>
        <v/>
      </c>
      <c r="G578" s="100" t="str">
        <f t="shared" si="36"/>
        <v/>
      </c>
    </row>
    <row r="579" spans="1:7" customFormat="1" hidden="1" x14ac:dyDescent="0.35">
      <c r="A579" s="22" t="s">
        <v>1470</v>
      </c>
      <c r="B579" s="39" t="s">
        <v>1143</v>
      </c>
      <c r="C579" s="94" t="s">
        <v>29</v>
      </c>
      <c r="D579" s="95" t="s">
        <v>29</v>
      </c>
      <c r="E579" s="28"/>
      <c r="F579" s="100" t="str">
        <f t="shared" si="35"/>
        <v/>
      </c>
      <c r="G579" s="100" t="str">
        <f t="shared" si="36"/>
        <v/>
      </c>
    </row>
    <row r="580" spans="1:7" customFormat="1" hidden="1" x14ac:dyDescent="0.35">
      <c r="A580" s="22" t="s">
        <v>1471</v>
      </c>
      <c r="B580" s="39" t="s">
        <v>1551</v>
      </c>
      <c r="C580" s="94" t="s">
        <v>29</v>
      </c>
      <c r="D580" s="22" t="s">
        <v>29</v>
      </c>
      <c r="E580" s="28"/>
      <c r="F580" s="100" t="str">
        <f t="shared" si="35"/>
        <v/>
      </c>
      <c r="G580" s="100" t="str">
        <f t="shared" si="36"/>
        <v/>
      </c>
    </row>
    <row r="581" spans="1:7" customFormat="1" hidden="1" x14ac:dyDescent="0.35">
      <c r="A581" s="22" t="s">
        <v>1472</v>
      </c>
      <c r="B581" s="22" t="s">
        <v>1554</v>
      </c>
      <c r="C581" s="94" t="s">
        <v>29</v>
      </c>
      <c r="D581" s="22" t="s">
        <v>29</v>
      </c>
      <c r="F581" s="100" t="str">
        <f t="shared" si="35"/>
        <v/>
      </c>
      <c r="G581" s="100" t="str">
        <f t="shared" si="36"/>
        <v/>
      </c>
    </row>
    <row r="582" spans="1:7" customFormat="1" hidden="1" x14ac:dyDescent="0.35">
      <c r="A582" s="22" t="s">
        <v>1473</v>
      </c>
      <c r="B582" s="22" t="s">
        <v>1552</v>
      </c>
      <c r="C582" s="94" t="s">
        <v>29</v>
      </c>
      <c r="D582" s="22" t="s">
        <v>29</v>
      </c>
      <c r="F582" s="100" t="str">
        <f t="shared" si="35"/>
        <v/>
      </c>
      <c r="G582" s="100" t="str">
        <f t="shared" si="36"/>
        <v/>
      </c>
    </row>
    <row r="583" spans="1:7" customFormat="1" hidden="1" x14ac:dyDescent="0.35">
      <c r="A583" s="22" t="s">
        <v>1563</v>
      </c>
      <c r="B583" s="39" t="s">
        <v>1553</v>
      </c>
      <c r="C583" s="94" t="s">
        <v>29</v>
      </c>
      <c r="D583" s="22" t="s">
        <v>29</v>
      </c>
      <c r="E583" s="28"/>
      <c r="F583" s="100" t="str">
        <f t="shared" si="35"/>
        <v/>
      </c>
      <c r="G583" s="100" t="str">
        <f t="shared" si="36"/>
        <v/>
      </c>
    </row>
    <row r="584" spans="1:7" customFormat="1" hidden="1" x14ac:dyDescent="0.35">
      <c r="A584" s="22" t="s">
        <v>1564</v>
      </c>
      <c r="B584" s="22" t="s">
        <v>1189</v>
      </c>
      <c r="C584" s="94" t="s">
        <v>29</v>
      </c>
      <c r="D584" s="95" t="s">
        <v>29</v>
      </c>
      <c r="E584" s="28"/>
      <c r="F584" s="100" t="str">
        <f t="shared" si="35"/>
        <v/>
      </c>
      <c r="G584" s="100" t="str">
        <f t="shared" si="36"/>
        <v/>
      </c>
    </row>
    <row r="585" spans="1:7" customFormat="1" hidden="1" x14ac:dyDescent="0.35">
      <c r="A585" s="22" t="s">
        <v>1565</v>
      </c>
      <c r="B585" s="39" t="s">
        <v>85</v>
      </c>
      <c r="C585" s="94">
        <f>SUM(C572:C584)</f>
        <v>0</v>
      </c>
      <c r="D585" s="95">
        <f>SUM(D572:D584)</f>
        <v>0</v>
      </c>
      <c r="E585" s="28"/>
      <c r="F585" s="91">
        <f>SUM(F572:F584)</f>
        <v>0</v>
      </c>
      <c r="G585" s="91">
        <f>SUM(G572:G584)</f>
        <v>0</v>
      </c>
    </row>
    <row r="586" spans="1:7" customFormat="1" hidden="1" x14ac:dyDescent="0.35">
      <c r="A586" s="22" t="s">
        <v>1474</v>
      </c>
      <c r="B586" s="39"/>
      <c r="C586" s="94"/>
      <c r="D586" s="95"/>
      <c r="E586" s="28"/>
      <c r="F586" s="100"/>
      <c r="G586" s="100"/>
    </row>
    <row r="587" spans="1:7" customFormat="1" hidden="1" x14ac:dyDescent="0.35">
      <c r="A587" s="22" t="s">
        <v>1566</v>
      </c>
      <c r="B587" s="39"/>
      <c r="C587" s="94"/>
      <c r="D587" s="95"/>
      <c r="E587" s="28"/>
      <c r="F587" s="100"/>
      <c r="G587" s="100"/>
    </row>
    <row r="588" spans="1:7" customFormat="1" hidden="1" x14ac:dyDescent="0.35">
      <c r="A588" s="22" t="s">
        <v>1567</v>
      </c>
      <c r="B588" s="39"/>
      <c r="C588" s="94"/>
      <c r="D588" s="95"/>
      <c r="E588" s="28"/>
      <c r="F588" s="100"/>
      <c r="G588" s="100"/>
    </row>
    <row r="589" spans="1:7" customFormat="1" hidden="1" x14ac:dyDescent="0.35">
      <c r="A589" s="22" t="s">
        <v>1568</v>
      </c>
      <c r="B589" s="39"/>
      <c r="C589" s="94"/>
      <c r="D589" s="95"/>
      <c r="E589" s="28"/>
      <c r="F589" s="100"/>
      <c r="G589" s="100"/>
    </row>
    <row r="590" spans="1:7" customFormat="1" hidden="1" x14ac:dyDescent="0.35">
      <c r="A590" s="22" t="s">
        <v>1569</v>
      </c>
      <c r="B590" s="39"/>
      <c r="C590" s="94"/>
      <c r="D590" s="95"/>
      <c r="E590" s="28"/>
      <c r="F590" s="100"/>
      <c r="G590" s="100"/>
    </row>
    <row r="591" spans="1:7" customFormat="1" hidden="1" x14ac:dyDescent="0.35">
      <c r="A591" s="22" t="s">
        <v>1570</v>
      </c>
      <c r="B591" s="39"/>
      <c r="C591" s="94"/>
      <c r="D591" s="95"/>
      <c r="E591" s="28"/>
      <c r="F591" s="100" t="str">
        <f>IF($C$585=0,"",IF(C591="[for completion]","",IF(C591="","",C591/$C$585)))</f>
        <v/>
      </c>
      <c r="G591" s="100" t="str">
        <f>IF($D$585=0,"",IF(D591="[for completion]","",IF(D591="","",D591/$D$585)))</f>
        <v/>
      </c>
    </row>
    <row r="592" spans="1:7" customFormat="1" hidden="1" x14ac:dyDescent="0.35">
      <c r="A592" s="22" t="s">
        <v>1571</v>
      </c>
    </row>
    <row r="593" spans="1:7" customFormat="1" hidden="1" x14ac:dyDescent="0.35">
      <c r="A593" s="22" t="s">
        <v>1572</v>
      </c>
    </row>
    <row r="594" spans="1:7" hidden="1" x14ac:dyDescent="0.35">
      <c r="A594" s="22" t="s">
        <v>1573</v>
      </c>
    </row>
    <row r="595" spans="1:7" hidden="1" x14ac:dyDescent="0.35">
      <c r="A595" s="22" t="s">
        <v>1575</v>
      </c>
    </row>
    <row r="596" spans="1:7" hidden="1" x14ac:dyDescent="0.35">
      <c r="A596" s="99"/>
      <c r="B596" s="99" t="s">
        <v>1356</v>
      </c>
      <c r="C596" s="41" t="s">
        <v>54</v>
      </c>
      <c r="D596" s="41" t="s">
        <v>1146</v>
      </c>
      <c r="E596" s="41"/>
      <c r="F596" s="41" t="s">
        <v>425</v>
      </c>
      <c r="G596" s="41" t="s">
        <v>1149</v>
      </c>
    </row>
    <row r="597" spans="1:7" hidden="1" x14ac:dyDescent="0.35">
      <c r="A597" s="22" t="s">
        <v>1475</v>
      </c>
      <c r="B597" s="39" t="s">
        <v>1268</v>
      </c>
      <c r="C597" s="94" t="s">
        <v>29</v>
      </c>
      <c r="D597" s="95" t="s">
        <v>29</v>
      </c>
      <c r="E597" s="28"/>
      <c r="F597" s="100" t="str">
        <f>IF($C$601=0,"",IF(C597="[for completion]","",IF(C597="","",C597/$C$601)))</f>
        <v/>
      </c>
      <c r="G597" s="100" t="str">
        <f>IF($D$601=0,"",IF(D597="[for completion]","",IF(D597="","",D597/$D$601)))</f>
        <v/>
      </c>
    </row>
    <row r="598" spans="1:7" hidden="1" x14ac:dyDescent="0.35">
      <c r="A598" s="22" t="s">
        <v>1476</v>
      </c>
      <c r="B598" s="112" t="s">
        <v>1269</v>
      </c>
      <c r="C598" s="94" t="s">
        <v>29</v>
      </c>
      <c r="D598" s="95" t="s">
        <v>29</v>
      </c>
      <c r="E598" s="28"/>
      <c r="F598" s="100" t="str">
        <f>IF($C$601=0,"",IF(C598="[for completion]","",IF(C598="","",C598/$C$601)))</f>
        <v/>
      </c>
      <c r="G598" s="100" t="str">
        <f>IF($D$601=0,"",IF(D598="[for completion]","",IF(D598="","",D598/$D$601)))</f>
        <v/>
      </c>
    </row>
    <row r="599" spans="1:7" hidden="1" x14ac:dyDescent="0.35">
      <c r="A599" s="22" t="s">
        <v>1477</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1478</v>
      </c>
      <c r="B600" s="22" t="s">
        <v>1189</v>
      </c>
      <c r="C600" s="94" t="s">
        <v>29</v>
      </c>
      <c r="D600" s="95" t="s">
        <v>29</v>
      </c>
      <c r="E600" s="28"/>
      <c r="F600" s="100" t="str">
        <f>IF($C$601=0,"",IF(C600="[for completion]","",IF(C600="","",C600/$C$601)))</f>
        <v/>
      </c>
      <c r="G600" s="100" t="str">
        <f>IF($D$601=0,"",IF(D600="[for completion]","",IF(D600="","",D600/$D$601)))</f>
        <v/>
      </c>
    </row>
    <row r="601" spans="1:7" hidden="1" x14ac:dyDescent="0.35">
      <c r="A601" s="22" t="s">
        <v>1479</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1615</v>
      </c>
      <c r="C603" s="99" t="s">
        <v>1541</v>
      </c>
      <c r="D603" s="99" t="s">
        <v>1544</v>
      </c>
      <c r="E603" s="99"/>
      <c r="F603" s="99" t="s">
        <v>1543</v>
      </c>
      <c r="G603" s="42" t="s">
        <v>1627</v>
      </c>
    </row>
    <row r="604" spans="1:7" hidden="1" x14ac:dyDescent="0.35">
      <c r="A604" s="22" t="s">
        <v>1481</v>
      </c>
      <c r="B604" s="39" t="s">
        <v>711</v>
      </c>
      <c r="C604" s="114" t="s">
        <v>29</v>
      </c>
      <c r="D604" s="114" t="s">
        <v>29</v>
      </c>
      <c r="E604" s="126"/>
      <c r="F604" s="114" t="s">
        <v>29</v>
      </c>
      <c r="G604" s="114" t="s">
        <v>29</v>
      </c>
    </row>
    <row r="605" spans="1:7" hidden="1" x14ac:dyDescent="0.35">
      <c r="A605" s="22" t="s">
        <v>1482</v>
      </c>
      <c r="B605" s="39" t="s">
        <v>712</v>
      </c>
      <c r="C605" s="114" t="s">
        <v>29</v>
      </c>
      <c r="D605" s="114" t="s">
        <v>29</v>
      </c>
      <c r="E605" s="126"/>
      <c r="F605" s="114" t="s">
        <v>29</v>
      </c>
      <c r="G605" s="114" t="s">
        <v>29</v>
      </c>
    </row>
    <row r="606" spans="1:7" hidden="1" x14ac:dyDescent="0.35">
      <c r="A606" s="22" t="s">
        <v>1483</v>
      </c>
      <c r="B606" s="39" t="s">
        <v>713</v>
      </c>
      <c r="C606" s="114" t="s">
        <v>29</v>
      </c>
      <c r="D606" s="114" t="s">
        <v>29</v>
      </c>
      <c r="E606" s="126"/>
      <c r="F606" s="114" t="s">
        <v>29</v>
      </c>
      <c r="G606" s="114" t="s">
        <v>29</v>
      </c>
    </row>
    <row r="607" spans="1:7" hidden="1" x14ac:dyDescent="0.35">
      <c r="A607" s="22" t="s">
        <v>1484</v>
      </c>
      <c r="B607" s="39" t="s">
        <v>714</v>
      </c>
      <c r="C607" s="114" t="s">
        <v>29</v>
      </c>
      <c r="D607" s="114" t="s">
        <v>29</v>
      </c>
      <c r="E607" s="126"/>
      <c r="F607" s="114" t="s">
        <v>29</v>
      </c>
      <c r="G607" s="114" t="s">
        <v>29</v>
      </c>
    </row>
    <row r="608" spans="1:7" hidden="1" x14ac:dyDescent="0.35">
      <c r="A608" s="22" t="s">
        <v>1485</v>
      </c>
      <c r="B608" s="39" t="s">
        <v>715</v>
      </c>
      <c r="C608" s="114" t="s">
        <v>29</v>
      </c>
      <c r="D608" s="114" t="s">
        <v>29</v>
      </c>
      <c r="E608" s="126"/>
      <c r="F608" s="114" t="s">
        <v>29</v>
      </c>
      <c r="G608" s="114" t="s">
        <v>29</v>
      </c>
    </row>
    <row r="609" spans="1:7" hidden="1" x14ac:dyDescent="0.35">
      <c r="A609" s="22" t="s">
        <v>1486</v>
      </c>
      <c r="B609" s="39" t="s">
        <v>716</v>
      </c>
      <c r="C609" s="114" t="s">
        <v>29</v>
      </c>
      <c r="D609" s="114" t="s">
        <v>29</v>
      </c>
      <c r="E609" s="126"/>
      <c r="F609" s="114" t="s">
        <v>29</v>
      </c>
      <c r="G609" s="114" t="s">
        <v>29</v>
      </c>
    </row>
    <row r="610" spans="1:7" hidden="1" x14ac:dyDescent="0.35">
      <c r="A610" s="22" t="s">
        <v>1487</v>
      </c>
      <c r="B610" s="39" t="s">
        <v>717</v>
      </c>
      <c r="C610" s="114" t="s">
        <v>29</v>
      </c>
      <c r="D610" s="114" t="s">
        <v>29</v>
      </c>
      <c r="E610" s="126"/>
      <c r="F610" s="114" t="s">
        <v>29</v>
      </c>
      <c r="G610" s="114" t="s">
        <v>29</v>
      </c>
    </row>
    <row r="611" spans="1:7" hidden="1" x14ac:dyDescent="0.35">
      <c r="A611" s="22" t="s">
        <v>1488</v>
      </c>
      <c r="B611" s="39" t="s">
        <v>1264</v>
      </c>
      <c r="C611" s="114" t="s">
        <v>29</v>
      </c>
      <c r="D611" s="114" t="s">
        <v>29</v>
      </c>
      <c r="E611" s="126"/>
      <c r="F611" s="114" t="s">
        <v>29</v>
      </c>
      <c r="G611" s="114" t="s">
        <v>29</v>
      </c>
    </row>
    <row r="612" spans="1:7" hidden="1" x14ac:dyDescent="0.35">
      <c r="A612" s="22" t="s">
        <v>1489</v>
      </c>
      <c r="B612" s="39" t="s">
        <v>1265</v>
      </c>
      <c r="C612" s="114" t="s">
        <v>29</v>
      </c>
      <c r="D612" s="114" t="s">
        <v>29</v>
      </c>
      <c r="E612" s="126"/>
      <c r="F612" s="114" t="s">
        <v>29</v>
      </c>
      <c r="G612" s="114" t="s">
        <v>29</v>
      </c>
    </row>
    <row r="613" spans="1:7" hidden="1" x14ac:dyDescent="0.35">
      <c r="A613" s="22" t="s">
        <v>1490</v>
      </c>
      <c r="B613" s="39" t="s">
        <v>1266</v>
      </c>
      <c r="C613" s="114" t="s">
        <v>29</v>
      </c>
      <c r="D613" s="114" t="s">
        <v>29</v>
      </c>
      <c r="E613" s="126"/>
      <c r="F613" s="114" t="s">
        <v>29</v>
      </c>
      <c r="G613" s="114" t="s">
        <v>29</v>
      </c>
    </row>
    <row r="614" spans="1:7" hidden="1" x14ac:dyDescent="0.35">
      <c r="A614" s="22" t="s">
        <v>1491</v>
      </c>
      <c r="B614" s="39" t="s">
        <v>718</v>
      </c>
      <c r="C614" s="114" t="s">
        <v>29</v>
      </c>
      <c r="D614" s="114" t="s">
        <v>29</v>
      </c>
      <c r="E614" s="126"/>
      <c r="F614" s="114" t="s">
        <v>29</v>
      </c>
      <c r="G614" s="114" t="s">
        <v>29</v>
      </c>
    </row>
    <row r="615" spans="1:7" hidden="1" x14ac:dyDescent="0.35">
      <c r="A615" s="22" t="s">
        <v>1492</v>
      </c>
      <c r="B615" s="39" t="s">
        <v>1610</v>
      </c>
      <c r="C615" s="114" t="s">
        <v>29</v>
      </c>
      <c r="D615" s="114" t="s">
        <v>29</v>
      </c>
      <c r="E615" s="126"/>
      <c r="F615" s="114" t="s">
        <v>29</v>
      </c>
      <c r="G615" s="114" t="s">
        <v>29</v>
      </c>
    </row>
    <row r="616" spans="1:7" hidden="1" x14ac:dyDescent="0.35">
      <c r="A616" s="22" t="s">
        <v>1493</v>
      </c>
      <c r="B616" s="39" t="s">
        <v>83</v>
      </c>
      <c r="C616" s="114" t="s">
        <v>29</v>
      </c>
      <c r="D616" s="114" t="s">
        <v>29</v>
      </c>
      <c r="E616" s="126"/>
      <c r="F616" s="114" t="s">
        <v>29</v>
      </c>
      <c r="G616" s="114" t="s">
        <v>29</v>
      </c>
    </row>
    <row r="617" spans="1:7" hidden="1" x14ac:dyDescent="0.35">
      <c r="A617" s="22" t="s">
        <v>1494</v>
      </c>
      <c r="B617" s="39" t="s">
        <v>85</v>
      </c>
      <c r="C617" s="94">
        <f>SUM(C604:C616)</f>
        <v>0</v>
      </c>
      <c r="D617" s="94">
        <f>SUM(D604:D616)</f>
        <v>0</v>
      </c>
      <c r="E617" s="20"/>
      <c r="F617" s="94"/>
      <c r="G617" s="100" t="str">
        <f>IF($D$393=0,"",IF(#REF!="[For completion]","",#REF!/$D$393))</f>
        <v/>
      </c>
    </row>
    <row r="618" spans="1:7" hidden="1" x14ac:dyDescent="0.35">
      <c r="A618" s="22" t="s">
        <v>1495</v>
      </c>
      <c r="B618" s="22" t="s">
        <v>1540</v>
      </c>
      <c r="C618"/>
      <c r="D618"/>
      <c r="E618"/>
      <c r="F618" s="114" t="s">
        <v>29</v>
      </c>
      <c r="G618" s="100" t="str">
        <f>IF($D$622=0,"",IF(D617="[for completion]","",IF(D617="","",D617/$D$622)))</f>
        <v/>
      </c>
    </row>
    <row r="619" spans="1:7" hidden="1" x14ac:dyDescent="0.35">
      <c r="A619" s="22" t="s">
        <v>1496</v>
      </c>
      <c r="G619" s="100" t="str">
        <f>IF($D$622=0,"",IF(D618="[for completion]","",IF(D618="","",D618/$D$622)))</f>
        <v/>
      </c>
    </row>
    <row r="620" spans="1:7" hidden="1" x14ac:dyDescent="0.35">
      <c r="A620" s="22" t="s">
        <v>1497</v>
      </c>
      <c r="B620" s="39"/>
      <c r="C620" s="94"/>
      <c r="D620" s="95"/>
      <c r="E620" s="20"/>
      <c r="F620" s="100"/>
      <c r="G620" s="100" t="str">
        <f t="shared" ref="G620:G622" si="37">IF($D$622=0,"",IF(D620="[for completion]","",IF(D620="","",D620/$D$622)))</f>
        <v/>
      </c>
    </row>
    <row r="621" spans="1:7" hidden="1" x14ac:dyDescent="0.35">
      <c r="A621" s="22" t="s">
        <v>1498</v>
      </c>
      <c r="B621" s="39"/>
      <c r="C621" s="94"/>
      <c r="D621" s="95"/>
      <c r="E621" s="20"/>
      <c r="F621" s="100"/>
      <c r="G621" s="100" t="str">
        <f t="shared" si="37"/>
        <v/>
      </c>
    </row>
    <row r="622" spans="1:7" hidden="1" x14ac:dyDescent="0.35">
      <c r="A622" s="22" t="s">
        <v>1499</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1631</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1579</v>
      </c>
      <c r="C6" s="127" t="s">
        <v>1578</v>
      </c>
    </row>
    <row r="7" spans="1:3" ht="29" x14ac:dyDescent="0.35">
      <c r="A7" s="1" t="s">
        <v>726</v>
      </c>
      <c r="B7" s="36" t="s">
        <v>1581</v>
      </c>
      <c r="C7" s="127" t="s">
        <v>1582</v>
      </c>
    </row>
    <row r="8" spans="1:3" ht="29" x14ac:dyDescent="0.35">
      <c r="A8" s="1" t="s">
        <v>727</v>
      </c>
      <c r="B8" s="36" t="s">
        <v>1580</v>
      </c>
      <c r="C8" s="127" t="s">
        <v>1583</v>
      </c>
    </row>
    <row r="9" spans="1:3" x14ac:dyDescent="0.35">
      <c r="A9" s="1" t="s">
        <v>728</v>
      </c>
      <c r="B9" s="36" t="s">
        <v>729</v>
      </c>
      <c r="C9" s="244" t="s">
        <v>1667</v>
      </c>
    </row>
    <row r="10" spans="1:3" ht="44.25" customHeight="1" x14ac:dyDescent="0.35">
      <c r="A10" s="1" t="s">
        <v>730</v>
      </c>
      <c r="B10" s="36" t="s">
        <v>944</v>
      </c>
      <c r="C10" s="244" t="s">
        <v>1668</v>
      </c>
    </row>
    <row r="11" spans="1:3" ht="54.75" customHeight="1" x14ac:dyDescent="0.35">
      <c r="A11" s="1" t="s">
        <v>731</v>
      </c>
      <c r="B11" s="36" t="s">
        <v>732</v>
      </c>
      <c r="C11" s="244" t="s">
        <v>1669</v>
      </c>
    </row>
    <row r="12" spans="1:3" ht="43.5" x14ac:dyDescent="0.35">
      <c r="A12" s="1" t="s">
        <v>733</v>
      </c>
      <c r="B12" s="36" t="s">
        <v>1538</v>
      </c>
      <c r="C12" s="244" t="s">
        <v>1670</v>
      </c>
    </row>
    <row r="13" spans="1:3" x14ac:dyDescent="0.35">
      <c r="A13" s="1" t="s">
        <v>735</v>
      </c>
      <c r="B13" s="36" t="s">
        <v>734</v>
      </c>
      <c r="C13" s="244" t="s">
        <v>1671</v>
      </c>
    </row>
    <row r="14" spans="1:3" x14ac:dyDescent="0.35">
      <c r="A14" s="1" t="s">
        <v>737</v>
      </c>
      <c r="B14" s="36" t="s">
        <v>736</v>
      </c>
      <c r="C14" s="244" t="s">
        <v>1672</v>
      </c>
    </row>
    <row r="15" spans="1:3" ht="29" x14ac:dyDescent="0.35">
      <c r="A15" s="1" t="s">
        <v>739</v>
      </c>
      <c r="B15" s="36" t="s">
        <v>738</v>
      </c>
      <c r="C15" s="244" t="s">
        <v>1673</v>
      </c>
    </row>
    <row r="16" spans="1:3" ht="116" x14ac:dyDescent="0.35">
      <c r="A16" s="1" t="s">
        <v>741</v>
      </c>
      <c r="B16" s="36" t="s">
        <v>740</v>
      </c>
      <c r="C16" s="245" t="s">
        <v>1674</v>
      </c>
    </row>
    <row r="17" spans="1:3" ht="30" customHeight="1" x14ac:dyDescent="0.35">
      <c r="A17" s="1" t="s">
        <v>743</v>
      </c>
      <c r="B17" s="40" t="s">
        <v>742</v>
      </c>
      <c r="C17" s="245" t="s">
        <v>1675</v>
      </c>
    </row>
    <row r="18" spans="1:3" x14ac:dyDescent="0.35">
      <c r="A18" s="1" t="s">
        <v>745</v>
      </c>
      <c r="B18" s="40" t="s">
        <v>744</v>
      </c>
      <c r="C18" s="245" t="s">
        <v>1676</v>
      </c>
    </row>
    <row r="19" spans="1:3" ht="43.5" x14ac:dyDescent="0.35">
      <c r="A19" s="1" t="s">
        <v>1537</v>
      </c>
      <c r="B19" s="40" t="s">
        <v>746</v>
      </c>
      <c r="C19" s="245" t="s">
        <v>1677</v>
      </c>
    </row>
    <row r="20" spans="1:3" x14ac:dyDescent="0.35">
      <c r="A20" s="1" t="s">
        <v>1539</v>
      </c>
      <c r="B20" s="36" t="s">
        <v>1536</v>
      </c>
      <c r="C20" s="244" t="s">
        <v>1678</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1322</v>
      </c>
      <c r="B26" s="64"/>
      <c r="C26" s="113"/>
    </row>
    <row r="27" spans="1:3" hidden="1" outlineLevel="1" x14ac:dyDescent="0.35">
      <c r="A27" s="1" t="s">
        <v>1323</v>
      </c>
      <c r="B27" s="64"/>
      <c r="C27" s="113"/>
    </row>
    <row r="28" spans="1:3" ht="18.5" hidden="1" outlineLevel="1" x14ac:dyDescent="0.35">
      <c r="A28" s="33"/>
      <c r="B28" s="33" t="s">
        <v>1276</v>
      </c>
      <c r="C28" s="67" t="s">
        <v>1091</v>
      </c>
    </row>
    <row r="29" spans="1:3" hidden="1" outlineLevel="1" x14ac:dyDescent="0.35">
      <c r="A29" s="1" t="s">
        <v>754</v>
      </c>
      <c r="B29" s="36" t="s">
        <v>1274</v>
      </c>
      <c r="C29" s="142" t="s">
        <v>759</v>
      </c>
    </row>
    <row r="30" spans="1:3" hidden="1" outlineLevel="1" x14ac:dyDescent="0.35">
      <c r="A30" s="1" t="s">
        <v>757</v>
      </c>
      <c r="B30" s="36" t="s">
        <v>1275</v>
      </c>
      <c r="C30" s="142" t="s">
        <v>759</v>
      </c>
    </row>
    <row r="31" spans="1:3" hidden="1" outlineLevel="1" x14ac:dyDescent="0.35">
      <c r="A31" s="1" t="s">
        <v>760</v>
      </c>
      <c r="B31" s="36" t="s">
        <v>1273</v>
      </c>
      <c r="C31" s="142" t="s">
        <v>759</v>
      </c>
    </row>
    <row r="32" spans="1:3" ht="29" hidden="1" outlineLevel="1" x14ac:dyDescent="0.35">
      <c r="A32" s="1" t="s">
        <v>763</v>
      </c>
      <c r="B32" s="130" t="s">
        <v>1613</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1287</v>
      </c>
      <c r="B35" s="129"/>
      <c r="C35" s="113"/>
    </row>
    <row r="36" spans="1:3" hidden="1" outlineLevel="1" x14ac:dyDescent="0.35">
      <c r="A36" s="1" t="s">
        <v>1288</v>
      </c>
      <c r="B36" s="129"/>
      <c r="C36" s="113"/>
    </row>
    <row r="37" spans="1:3" hidden="1" outlineLevel="1" x14ac:dyDescent="0.35">
      <c r="A37" s="1" t="s">
        <v>1289</v>
      </c>
      <c r="B37" s="129"/>
      <c r="C37" s="113"/>
    </row>
    <row r="38" spans="1:3" hidden="1" outlineLevel="1" x14ac:dyDescent="0.35">
      <c r="A38" s="1" t="s">
        <v>1290</v>
      </c>
      <c r="B38" s="129"/>
      <c r="C38" s="113"/>
    </row>
    <row r="39" spans="1:3" hidden="1" outlineLevel="1" x14ac:dyDescent="0.35">
      <c r="A39" s="1" t="s">
        <v>1291</v>
      </c>
      <c r="B39" s="129"/>
      <c r="C39" s="113"/>
    </row>
    <row r="40" spans="1:3" hidden="1" outlineLevel="1" x14ac:dyDescent="0.35">
      <c r="A40" s="1" t="s">
        <v>1292</v>
      </c>
      <c r="B40"/>
      <c r="C40" s="113"/>
    </row>
    <row r="41" spans="1:3" hidden="1" outlineLevel="1" x14ac:dyDescent="0.35">
      <c r="A41" s="1" t="s">
        <v>1293</v>
      </c>
      <c r="B41" s="129"/>
      <c r="C41" s="113"/>
    </row>
    <row r="42" spans="1:3" hidden="1" outlineLevel="1" x14ac:dyDescent="0.35">
      <c r="A42" s="1" t="s">
        <v>1294</v>
      </c>
      <c r="B42" s="129"/>
      <c r="C42" s="113"/>
    </row>
    <row r="43" spans="1:3" hidden="1" outlineLevel="1" x14ac:dyDescent="0.35">
      <c r="A43" s="1" t="s">
        <v>1295</v>
      </c>
      <c r="B43" s="129"/>
      <c r="C43" s="113"/>
    </row>
    <row r="44" spans="1:3" ht="18.5" collapsed="1" x14ac:dyDescent="0.35">
      <c r="A44" s="33"/>
      <c r="B44" s="33" t="s">
        <v>1277</v>
      </c>
      <c r="C44" s="67" t="s">
        <v>753</v>
      </c>
    </row>
    <row r="45" spans="1:3" x14ac:dyDescent="0.35">
      <c r="A45" s="1" t="s">
        <v>765</v>
      </c>
      <c r="B45" s="40" t="s">
        <v>755</v>
      </c>
      <c r="C45" s="22" t="s">
        <v>756</v>
      </c>
    </row>
    <row r="46" spans="1:3" x14ac:dyDescent="0.35">
      <c r="A46" s="1" t="s">
        <v>1279</v>
      </c>
      <c r="B46" s="40" t="s">
        <v>758</v>
      </c>
      <c r="C46" s="22" t="s">
        <v>759</v>
      </c>
    </row>
    <row r="47" spans="1:3" x14ac:dyDescent="0.35">
      <c r="A47" s="1" t="s">
        <v>1280</v>
      </c>
      <c r="B47" s="40" t="s">
        <v>761</v>
      </c>
      <c r="C47" s="22" t="s">
        <v>762</v>
      </c>
    </row>
    <row r="48" spans="1:3" hidden="1" outlineLevel="1" x14ac:dyDescent="0.35">
      <c r="A48" s="1" t="s">
        <v>767</v>
      </c>
      <c r="B48" s="130" t="s">
        <v>1623</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1278</v>
      </c>
      <c r="C51" s="67" t="s">
        <v>1091</v>
      </c>
    </row>
    <row r="52" spans="1:3" x14ac:dyDescent="0.35">
      <c r="A52" s="1" t="s">
        <v>1281</v>
      </c>
      <c r="B52" s="36" t="s">
        <v>766</v>
      </c>
      <c r="C52" s="241" t="s">
        <v>762</v>
      </c>
    </row>
    <row r="53" spans="1:3" x14ac:dyDescent="0.35">
      <c r="A53" s="1" t="s">
        <v>1282</v>
      </c>
      <c r="B53" s="116"/>
      <c r="C53" s="128"/>
    </row>
    <row r="54" spans="1:3" x14ac:dyDescent="0.35">
      <c r="A54" s="1" t="s">
        <v>1283</v>
      </c>
      <c r="B54" s="116"/>
      <c r="C54" s="128"/>
    </row>
    <row r="55" spans="1:3" x14ac:dyDescent="0.35">
      <c r="A55" s="1" t="s">
        <v>1284</v>
      </c>
      <c r="B55" s="116"/>
      <c r="C55" s="128"/>
    </row>
    <row r="56" spans="1:3" x14ac:dyDescent="0.35">
      <c r="A56" s="1" t="s">
        <v>1285</v>
      </c>
      <c r="B56" s="116"/>
      <c r="C56" s="128"/>
    </row>
    <row r="57" spans="1:3" x14ac:dyDescent="0.35">
      <c r="A57" s="1" t="s">
        <v>1286</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7" customWidth="1"/>
    <col min="9" max="9" width="24.54296875" style="247" customWidth="1"/>
    <col min="10" max="16384" width="2.90625" style="145"/>
  </cols>
  <sheetData>
    <row r="1" spans="1:9" ht="15" customHeight="1" x14ac:dyDescent="0.35">
      <c r="A1" s="247"/>
      <c r="B1" s="143"/>
      <c r="C1" s="143"/>
      <c r="D1" s="143"/>
      <c r="E1" s="143"/>
      <c r="F1" s="143"/>
      <c r="G1" s="143"/>
      <c r="H1" s="143"/>
      <c r="I1" s="144" t="s">
        <v>1147</v>
      </c>
    </row>
    <row r="2" spans="1:9" ht="15" customHeight="1" x14ac:dyDescent="0.35">
      <c r="A2" s="247"/>
      <c r="B2" s="146"/>
      <c r="C2" s="146"/>
      <c r="D2" s="146"/>
      <c r="E2" s="146"/>
      <c r="F2" s="146"/>
      <c r="G2" s="146"/>
      <c r="H2" s="147" t="s">
        <v>1633</v>
      </c>
      <c r="I2" s="148">
        <v>45747</v>
      </c>
    </row>
    <row r="3" spans="1:9" ht="15" customHeight="1" x14ac:dyDescent="0.35">
      <c r="A3" s="247"/>
      <c r="B3" s="146"/>
      <c r="C3" s="146"/>
      <c r="D3" s="146"/>
      <c r="E3" s="146"/>
      <c r="F3" s="146"/>
      <c r="G3" s="146"/>
      <c r="H3" s="147" t="s">
        <v>1634</v>
      </c>
      <c r="I3" s="149" t="s">
        <v>1635</v>
      </c>
    </row>
    <row r="4" spans="1:9" ht="15" customHeight="1" x14ac:dyDescent="0.35">
      <c r="A4" s="247"/>
      <c r="H4" s="145"/>
      <c r="I4" s="145"/>
    </row>
    <row r="5" spans="1:9" ht="15" customHeight="1" x14ac:dyDescent="0.35">
      <c r="A5" s="247"/>
      <c r="B5" s="150" t="s">
        <v>1636</v>
      </c>
      <c r="C5" s="151"/>
      <c r="D5" s="261" t="s">
        <v>1637</v>
      </c>
      <c r="E5" s="261"/>
      <c r="F5" s="261"/>
      <c r="G5" s="261" t="s">
        <v>1638</v>
      </c>
      <c r="H5" s="261"/>
      <c r="I5" s="261"/>
    </row>
    <row r="6" spans="1:9" ht="15" customHeight="1" x14ac:dyDescent="0.35">
      <c r="A6" s="247"/>
      <c r="B6" s="145" t="s">
        <v>1706</v>
      </c>
      <c r="D6" s="262" t="s">
        <v>1707</v>
      </c>
      <c r="E6" s="262"/>
      <c r="F6" s="262"/>
      <c r="G6" s="262" t="s">
        <v>1708</v>
      </c>
      <c r="H6" s="262"/>
      <c r="I6" s="262"/>
    </row>
    <row r="7" spans="1:9" ht="15" customHeight="1" x14ac:dyDescent="0.35">
      <c r="A7" s="247"/>
      <c r="B7" s="145" t="s">
        <v>1632</v>
      </c>
      <c r="D7" s="262" t="s">
        <v>1709</v>
      </c>
      <c r="E7" s="262"/>
      <c r="F7" s="262"/>
      <c r="G7" s="262" t="s">
        <v>1710</v>
      </c>
      <c r="H7" s="262"/>
      <c r="I7" s="262"/>
    </row>
    <row r="8" spans="1:9" ht="15" customHeight="1" thickBot="1" x14ac:dyDescent="0.4">
      <c r="A8" s="247"/>
      <c r="B8" s="152" t="s">
        <v>479</v>
      </c>
      <c r="C8" s="152"/>
      <c r="D8" s="255" t="s">
        <v>1711</v>
      </c>
      <c r="E8" s="255"/>
      <c r="F8" s="255"/>
      <c r="G8" s="255" t="s">
        <v>1712</v>
      </c>
      <c r="H8" s="255"/>
      <c r="I8" s="255"/>
    </row>
    <row r="9" spans="1:9" ht="15" customHeight="1" x14ac:dyDescent="0.35">
      <c r="A9" s="247"/>
      <c r="I9" s="153"/>
    </row>
    <row r="10" spans="1:9" ht="15" customHeight="1" x14ac:dyDescent="0.35">
      <c r="A10" s="247"/>
      <c r="B10" s="151" t="s">
        <v>1713</v>
      </c>
      <c r="C10" s="246"/>
      <c r="D10" s="246" t="s">
        <v>1714</v>
      </c>
      <c r="E10" s="246" t="s">
        <v>1715</v>
      </c>
      <c r="F10" s="246" t="s">
        <v>1716</v>
      </c>
      <c r="G10" s="246" t="s">
        <v>1717</v>
      </c>
      <c r="H10" s="246" t="s">
        <v>1718</v>
      </c>
      <c r="I10" s="246" t="s">
        <v>1719</v>
      </c>
    </row>
    <row r="11" spans="1:9" ht="15" customHeight="1" thickBot="1" x14ac:dyDescent="0.4">
      <c r="A11" s="247"/>
      <c r="B11" s="154" t="s">
        <v>1720</v>
      </c>
      <c r="C11" s="155"/>
      <c r="D11" s="156"/>
      <c r="E11" s="156"/>
      <c r="F11" s="156"/>
      <c r="G11" s="156"/>
      <c r="H11" s="157">
        <v>4.6587953456536626</v>
      </c>
      <c r="I11" s="158">
        <v>6000000000</v>
      </c>
    </row>
    <row r="12" spans="1:9" ht="5" customHeight="1" x14ac:dyDescent="0.35">
      <c r="A12" s="247"/>
      <c r="B12" s="159"/>
      <c r="D12" s="160"/>
      <c r="E12" s="160"/>
      <c r="F12" s="160"/>
      <c r="G12" s="160"/>
      <c r="H12" s="161"/>
      <c r="I12" s="162"/>
    </row>
    <row r="13" spans="1:9" ht="15" customHeight="1" x14ac:dyDescent="0.35">
      <c r="A13" s="247"/>
      <c r="B13" s="163" t="s">
        <v>1721</v>
      </c>
      <c r="D13" s="164">
        <v>40319</v>
      </c>
      <c r="E13" s="247" t="s">
        <v>1722</v>
      </c>
      <c r="F13" s="164">
        <v>45798</v>
      </c>
      <c r="G13" s="164">
        <v>46163</v>
      </c>
      <c r="H13" s="165">
        <v>0.13963039014373715</v>
      </c>
      <c r="I13" s="166">
        <v>350000000</v>
      </c>
    </row>
    <row r="14" spans="1:9" ht="15" customHeight="1" x14ac:dyDescent="0.35">
      <c r="A14" s="247"/>
      <c r="B14" s="163" t="s">
        <v>1723</v>
      </c>
      <c r="D14" s="164">
        <v>43369</v>
      </c>
      <c r="E14" s="247" t="s">
        <v>1722</v>
      </c>
      <c r="F14" s="164">
        <v>45926</v>
      </c>
      <c r="G14" s="164">
        <v>46291</v>
      </c>
      <c r="H14" s="165">
        <v>0.49007529089664614</v>
      </c>
      <c r="I14" s="166">
        <v>250000000</v>
      </c>
    </row>
    <row r="15" spans="1:9" ht="15" customHeight="1" x14ac:dyDescent="0.35">
      <c r="A15" s="247"/>
      <c r="B15" s="163" t="s">
        <v>1724</v>
      </c>
      <c r="D15" s="164">
        <v>44720</v>
      </c>
      <c r="E15" s="247" t="s">
        <v>1722</v>
      </c>
      <c r="F15" s="164">
        <v>47277</v>
      </c>
      <c r="G15" s="164">
        <v>47642</v>
      </c>
      <c r="H15" s="165">
        <v>4.1889117043121153</v>
      </c>
      <c r="I15" s="166">
        <v>2050000000</v>
      </c>
    </row>
    <row r="16" spans="1:9" ht="15" customHeight="1" x14ac:dyDescent="0.35">
      <c r="A16" s="247"/>
      <c r="B16" s="163" t="s">
        <v>1725</v>
      </c>
      <c r="D16" s="164">
        <v>45111</v>
      </c>
      <c r="E16" s="247" t="s">
        <v>1726</v>
      </c>
      <c r="F16" s="164">
        <v>46938</v>
      </c>
      <c r="G16" s="164">
        <v>47303</v>
      </c>
      <c r="H16" s="165">
        <v>3.2607802874743328</v>
      </c>
      <c r="I16" s="186">
        <v>750000000</v>
      </c>
    </row>
    <row r="17" spans="1:9" ht="15" customHeight="1" x14ac:dyDescent="0.35">
      <c r="A17" s="247"/>
      <c r="B17" s="163" t="s">
        <v>1727</v>
      </c>
      <c r="D17" s="164">
        <v>45344</v>
      </c>
      <c r="E17" s="247" t="s">
        <v>1726</v>
      </c>
      <c r="F17" s="164">
        <v>47564</v>
      </c>
      <c r="G17" s="164">
        <v>47929</v>
      </c>
      <c r="H17" s="165">
        <v>4.9746748802190277</v>
      </c>
      <c r="I17" s="186">
        <v>500000000</v>
      </c>
    </row>
    <row r="18" spans="1:9" ht="15" customHeight="1" x14ac:dyDescent="0.35">
      <c r="A18" s="247"/>
      <c r="B18" s="163" t="s">
        <v>1728</v>
      </c>
      <c r="D18" s="164">
        <v>45470</v>
      </c>
      <c r="E18" s="247" t="s">
        <v>1726</v>
      </c>
      <c r="F18" s="164">
        <v>48392</v>
      </c>
      <c r="G18" s="164">
        <v>48757</v>
      </c>
      <c r="H18" s="165">
        <v>7.2416153319644083</v>
      </c>
      <c r="I18" s="186">
        <v>300000000</v>
      </c>
    </row>
    <row r="19" spans="1:9" ht="15" customHeight="1" thickBot="1" x14ac:dyDescent="0.4">
      <c r="A19" s="247"/>
      <c r="B19" s="163" t="s">
        <v>1729</v>
      </c>
      <c r="D19" s="164">
        <v>45644</v>
      </c>
      <c r="E19" s="247" t="s">
        <v>1722</v>
      </c>
      <c r="F19" s="164">
        <v>48200</v>
      </c>
      <c r="G19" s="164">
        <v>48566</v>
      </c>
      <c r="H19" s="165">
        <v>6.7159479808350442</v>
      </c>
      <c r="I19" s="186">
        <v>1800000000</v>
      </c>
    </row>
    <row r="20" spans="1:9" ht="15" hidden="1" customHeight="1" outlineLevel="1" x14ac:dyDescent="0.35">
      <c r="A20" s="247"/>
      <c r="B20" s="163"/>
      <c r="D20" s="164"/>
      <c r="E20" s="247"/>
      <c r="F20" s="164"/>
      <c r="G20" s="164"/>
      <c r="H20" s="165"/>
      <c r="I20" s="186"/>
    </row>
    <row r="21" spans="1:9" ht="15" hidden="1" customHeight="1" outlineLevel="1" x14ac:dyDescent="0.35">
      <c r="A21" s="247"/>
      <c r="B21" s="163"/>
      <c r="D21" s="164"/>
      <c r="E21" s="247"/>
      <c r="F21" s="164"/>
      <c r="G21" s="164"/>
      <c r="H21" s="165"/>
      <c r="I21" s="186"/>
    </row>
    <row r="22" spans="1:9" ht="15" hidden="1" customHeight="1" outlineLevel="1" thickBot="1" x14ac:dyDescent="0.4">
      <c r="A22" s="247"/>
      <c r="B22" s="163"/>
      <c r="D22" s="164"/>
      <c r="E22" s="247"/>
      <c r="F22" s="164"/>
      <c r="G22" s="164"/>
      <c r="H22" s="165"/>
      <c r="I22" s="166"/>
    </row>
    <row r="23" spans="1:9" ht="15" customHeight="1" collapsed="1" thickBot="1" x14ac:dyDescent="0.4">
      <c r="A23" s="247"/>
      <c r="B23" s="167" t="s">
        <v>1730</v>
      </c>
      <c r="C23" s="167"/>
      <c r="D23" s="167"/>
      <c r="E23" s="167"/>
      <c r="F23" s="167"/>
      <c r="G23" s="167"/>
      <c r="H23" s="167"/>
      <c r="I23" s="168" t="s">
        <v>1731</v>
      </c>
    </row>
    <row r="24" spans="1:9" ht="15" customHeight="1" x14ac:dyDescent="0.35">
      <c r="A24" s="247"/>
      <c r="H24" s="169"/>
      <c r="I24" s="169"/>
    </row>
    <row r="25" spans="1:9" ht="15" customHeight="1" thickBot="1" x14ac:dyDescent="0.4">
      <c r="A25" s="247"/>
      <c r="B25" s="151" t="s">
        <v>1732</v>
      </c>
      <c r="C25" s="246"/>
      <c r="D25" s="246"/>
      <c r="E25" s="246"/>
      <c r="F25" s="246"/>
      <c r="G25" s="246"/>
      <c r="H25" s="246" t="s">
        <v>1718</v>
      </c>
      <c r="I25" s="246" t="s">
        <v>1719</v>
      </c>
    </row>
    <row r="26" spans="1:9" ht="14.5" customHeight="1" thickBot="1" x14ac:dyDescent="0.35">
      <c r="A26" s="247"/>
      <c r="B26" s="173" t="s">
        <v>1733</v>
      </c>
      <c r="C26" s="173"/>
      <c r="D26" s="173"/>
      <c r="E26" s="173"/>
      <c r="F26" s="174"/>
      <c r="G26" s="174"/>
      <c r="H26" s="264">
        <v>14.4125</v>
      </c>
      <c r="I26" s="265">
        <v>8797382931.8799992</v>
      </c>
    </row>
    <row r="27" spans="1:9" ht="15" customHeight="1" x14ac:dyDescent="0.35">
      <c r="A27" s="247"/>
      <c r="B27" s="159" t="s">
        <v>1734</v>
      </c>
      <c r="C27" s="159"/>
      <c r="D27" s="159"/>
      <c r="E27" s="159"/>
      <c r="H27" s="161">
        <v>4.3630586896551877</v>
      </c>
      <c r="I27" s="162">
        <v>177438068.59</v>
      </c>
    </row>
    <row r="28" spans="1:9" ht="15" customHeight="1" x14ac:dyDescent="0.35">
      <c r="A28" s="247"/>
      <c r="B28" s="163" t="s">
        <v>1735</v>
      </c>
      <c r="C28" s="163"/>
      <c r="D28" s="163"/>
      <c r="E28" s="163"/>
      <c r="H28" s="165">
        <v>2.7397260273972603E-3</v>
      </c>
      <c r="I28" s="166">
        <v>38738068.590000004</v>
      </c>
    </row>
    <row r="29" spans="1:9" ht="15" customHeight="1" thickBot="1" x14ac:dyDescent="0.4">
      <c r="A29" s="247"/>
      <c r="B29" s="163" t="s">
        <v>1736</v>
      </c>
      <c r="C29" s="163"/>
      <c r="D29" s="163"/>
      <c r="E29" s="163"/>
      <c r="H29" s="165">
        <v>5.5808693247474093</v>
      </c>
      <c r="I29" s="166">
        <v>138700000</v>
      </c>
    </row>
    <row r="30" spans="1:9" ht="14.5" customHeight="1" thickBot="1" x14ac:dyDescent="0.4">
      <c r="B30" s="173" t="s">
        <v>1737</v>
      </c>
      <c r="C30" s="173"/>
      <c r="D30" s="173"/>
      <c r="E30" s="173"/>
      <c r="F30" s="174"/>
      <c r="G30" s="174"/>
      <c r="H30" s="265">
        <v>0</v>
      </c>
      <c r="I30" s="265">
        <v>0</v>
      </c>
    </row>
    <row r="31" spans="1:9" ht="14.5" customHeight="1" thickBot="1" x14ac:dyDescent="0.4">
      <c r="A31" s="247"/>
      <c r="B31" s="170" t="s">
        <v>1738</v>
      </c>
      <c r="C31" s="170"/>
      <c r="D31" s="170"/>
      <c r="E31" s="170"/>
      <c r="H31" s="161">
        <v>14.213815986533573</v>
      </c>
      <c r="I31" s="162">
        <v>8974821000.4699993</v>
      </c>
    </row>
    <row r="32" spans="1:9" ht="14.5" customHeight="1" thickBot="1" x14ac:dyDescent="0.4">
      <c r="A32" s="247"/>
      <c r="B32" s="173" t="s">
        <v>1739</v>
      </c>
      <c r="C32" s="173"/>
      <c r="D32" s="173"/>
      <c r="E32" s="173"/>
      <c r="F32" s="174"/>
      <c r="G32" s="174"/>
      <c r="H32" s="174"/>
      <c r="I32" s="174">
        <v>0.49580350007833318</v>
      </c>
    </row>
    <row r="33" spans="1:9" ht="14.5" customHeight="1" thickBot="1" x14ac:dyDescent="0.4">
      <c r="A33" s="247"/>
      <c r="B33" s="173" t="s">
        <v>1740</v>
      </c>
      <c r="C33" s="173"/>
      <c r="D33" s="173"/>
      <c r="E33" s="173"/>
      <c r="F33" s="174"/>
      <c r="G33" s="174"/>
      <c r="H33" s="174"/>
      <c r="I33" s="174">
        <v>0.16500000000000001</v>
      </c>
    </row>
    <row r="34" spans="1:9" ht="14.5" customHeight="1" thickBot="1" x14ac:dyDescent="0.4">
      <c r="A34" s="247"/>
      <c r="B34" s="173" t="s">
        <v>1741</v>
      </c>
      <c r="C34" s="173"/>
      <c r="D34" s="173"/>
      <c r="E34" s="173"/>
      <c r="F34" s="174"/>
      <c r="G34" s="174"/>
      <c r="H34" s="174"/>
      <c r="I34" s="174">
        <v>6.5000000000000002E-2</v>
      </c>
    </row>
    <row r="35" spans="1:9" ht="14.5" customHeight="1" thickBot="1" x14ac:dyDescent="0.4">
      <c r="A35" s="247"/>
      <c r="B35" s="173" t="s">
        <v>1742</v>
      </c>
      <c r="C35" s="173"/>
      <c r="D35" s="173"/>
      <c r="E35" s="173"/>
      <c r="F35" s="174"/>
      <c r="G35" s="174"/>
      <c r="H35" s="175"/>
      <c r="I35" s="174">
        <v>0.05</v>
      </c>
    </row>
    <row r="36" spans="1:9" ht="15" customHeight="1" x14ac:dyDescent="0.35">
      <c r="A36" s="247"/>
      <c r="H36" s="169"/>
      <c r="I36" s="169"/>
    </row>
    <row r="37" spans="1:9" ht="15" customHeight="1" x14ac:dyDescent="0.35">
      <c r="A37" s="247"/>
      <c r="B37" s="151" t="s">
        <v>1743</v>
      </c>
      <c r="C37" s="151"/>
      <c r="D37" s="151"/>
      <c r="E37" s="151"/>
      <c r="F37" s="151"/>
      <c r="G37" s="151"/>
      <c r="H37" s="178"/>
      <c r="I37" s="178"/>
    </row>
    <row r="38" spans="1:9" ht="15" customHeight="1" x14ac:dyDescent="0.35">
      <c r="A38" s="247"/>
      <c r="B38" s="179" t="s">
        <v>1744</v>
      </c>
      <c r="C38" s="163"/>
      <c r="D38" s="163"/>
      <c r="E38" s="163"/>
      <c r="H38" s="165"/>
      <c r="I38" s="180">
        <v>9827569232.1154442</v>
      </c>
    </row>
    <row r="39" spans="1:9" ht="15" customHeight="1" x14ac:dyDescent="0.35">
      <c r="A39" s="247"/>
      <c r="B39" s="179" t="s">
        <v>1745</v>
      </c>
      <c r="C39" s="163"/>
      <c r="D39" s="163"/>
      <c r="E39" s="163"/>
      <c r="H39" s="165"/>
      <c r="I39" s="180">
        <v>6314950696.0227737</v>
      </c>
    </row>
    <row r="40" spans="1:9" ht="15" customHeight="1" x14ac:dyDescent="0.35">
      <c r="A40" s="247"/>
      <c r="B40" s="179" t="s">
        <v>1746</v>
      </c>
      <c r="C40" s="163"/>
      <c r="D40" s="163"/>
      <c r="E40" s="163"/>
      <c r="H40" s="165"/>
      <c r="I40" s="180" t="s">
        <v>1747</v>
      </c>
    </row>
    <row r="41" spans="1:9" ht="15" customHeight="1" x14ac:dyDescent="0.35">
      <c r="A41" s="247"/>
      <c r="B41" s="179" t="s">
        <v>1748</v>
      </c>
      <c r="C41" s="163"/>
      <c r="D41" s="163"/>
      <c r="E41" s="163"/>
      <c r="H41" s="165"/>
      <c r="I41" s="180" t="s">
        <v>1747</v>
      </c>
    </row>
    <row r="42" spans="1:9" ht="15" customHeight="1" x14ac:dyDescent="0.35">
      <c r="A42" s="247"/>
      <c r="B42" s="179" t="s">
        <v>1749</v>
      </c>
      <c r="C42" s="163"/>
      <c r="D42" s="163"/>
      <c r="E42" s="163"/>
      <c r="H42" s="165"/>
      <c r="I42" s="180" t="s">
        <v>1747</v>
      </c>
    </row>
    <row r="43" spans="1:9" ht="15" customHeight="1" x14ac:dyDescent="0.35">
      <c r="A43" s="247"/>
      <c r="B43" s="145" t="s">
        <v>1750</v>
      </c>
      <c r="I43" s="177" t="s">
        <v>1747</v>
      </c>
    </row>
    <row r="44" spans="1:9" ht="15" customHeight="1" x14ac:dyDescent="0.35">
      <c r="A44" s="247"/>
      <c r="B44" s="145" t="s">
        <v>1751</v>
      </c>
      <c r="I44" s="177" t="s">
        <v>1747</v>
      </c>
    </row>
    <row r="45" spans="1:9" ht="15" customHeight="1" x14ac:dyDescent="0.35">
      <c r="A45" s="247"/>
      <c r="B45" s="179" t="s">
        <v>1752</v>
      </c>
      <c r="C45" s="179"/>
      <c r="D45" s="179"/>
      <c r="E45" s="179"/>
      <c r="F45" s="179"/>
      <c r="G45" s="179"/>
      <c r="H45" s="179"/>
      <c r="I45" s="166" t="s">
        <v>1747</v>
      </c>
    </row>
    <row r="46" spans="1:9" ht="15" customHeight="1" thickBot="1" x14ac:dyDescent="0.4">
      <c r="A46" s="247"/>
      <c r="B46" s="181" t="s">
        <v>1753</v>
      </c>
      <c r="C46" s="181"/>
      <c r="D46" s="181"/>
      <c r="E46" s="181"/>
      <c r="F46" s="181"/>
      <c r="G46" s="181"/>
      <c r="H46" s="181"/>
      <c r="I46" s="182" t="s">
        <v>1747</v>
      </c>
    </row>
    <row r="47" spans="1:9" ht="15" customHeight="1" x14ac:dyDescent="0.35">
      <c r="A47" s="247"/>
      <c r="B47" s="179"/>
      <c r="C47" s="179"/>
      <c r="D47" s="179"/>
      <c r="E47" s="179"/>
      <c r="F47" s="179"/>
      <c r="G47" s="179"/>
      <c r="H47" s="183"/>
      <c r="I47" s="183"/>
    </row>
    <row r="48" spans="1:9" ht="15" customHeight="1" x14ac:dyDescent="0.35">
      <c r="A48" s="247"/>
      <c r="B48" s="151" t="s">
        <v>1754</v>
      </c>
      <c r="C48" s="246"/>
      <c r="D48" s="246"/>
      <c r="E48" s="246"/>
      <c r="F48" s="246"/>
      <c r="G48" s="246"/>
      <c r="H48" s="246"/>
      <c r="I48" s="246"/>
    </row>
    <row r="49" spans="1:9" ht="15" customHeight="1" x14ac:dyDescent="0.35">
      <c r="A49" s="247"/>
      <c r="B49" s="170" t="s">
        <v>1755</v>
      </c>
      <c r="C49" s="176"/>
      <c r="D49" s="176"/>
      <c r="E49" s="176"/>
      <c r="F49" s="176"/>
      <c r="G49" s="176"/>
      <c r="H49" s="183"/>
      <c r="I49" s="165"/>
    </row>
    <row r="50" spans="1:9" ht="15" customHeight="1" x14ac:dyDescent="0.35">
      <c r="A50" s="247"/>
      <c r="B50" s="163" t="s">
        <v>1756</v>
      </c>
      <c r="C50" s="176"/>
      <c r="D50" s="176"/>
      <c r="E50" s="176"/>
      <c r="F50" s="176"/>
      <c r="G50" s="176"/>
      <c r="H50" s="183"/>
      <c r="I50" s="165" t="s">
        <v>1685</v>
      </c>
    </row>
    <row r="51" spans="1:9" ht="15" customHeight="1" x14ac:dyDescent="0.35">
      <c r="A51" s="247"/>
      <c r="B51" s="163" t="s">
        <v>1757</v>
      </c>
      <c r="C51" s="176"/>
      <c r="D51" s="176"/>
      <c r="E51" s="176"/>
      <c r="F51" s="176"/>
      <c r="G51" s="176"/>
      <c r="H51" s="183"/>
      <c r="I51" s="165" t="s">
        <v>1685</v>
      </c>
    </row>
    <row r="52" spans="1:9" ht="15" customHeight="1" x14ac:dyDescent="0.35">
      <c r="A52" s="247"/>
      <c r="B52" s="163" t="s">
        <v>1758</v>
      </c>
      <c r="C52" s="176"/>
      <c r="D52" s="176"/>
      <c r="E52" s="176"/>
      <c r="F52" s="176"/>
      <c r="G52" s="176"/>
      <c r="H52" s="183"/>
      <c r="I52" s="165" t="s">
        <v>1685</v>
      </c>
    </row>
    <row r="53" spans="1:9" ht="15" customHeight="1" thickBot="1" x14ac:dyDescent="0.4">
      <c r="A53" s="247"/>
      <c r="B53" s="184" t="s">
        <v>1759</v>
      </c>
      <c r="C53" s="184"/>
      <c r="D53" s="184"/>
      <c r="E53" s="184"/>
      <c r="F53" s="184"/>
      <c r="G53" s="184"/>
      <c r="H53" s="184"/>
      <c r="I53" s="172" t="s">
        <v>1708</v>
      </c>
    </row>
    <row r="54" spans="1:9" ht="15" customHeight="1" x14ac:dyDescent="0.35">
      <c r="A54" s="247"/>
      <c r="H54" s="169"/>
      <c r="I54" s="169"/>
    </row>
    <row r="55" spans="1:9" ht="15" customHeight="1" x14ac:dyDescent="0.35">
      <c r="A55" s="247"/>
      <c r="B55" s="151" t="s">
        <v>1760</v>
      </c>
      <c r="C55" s="246"/>
      <c r="D55" s="246"/>
      <c r="E55" s="246"/>
      <c r="F55" s="246"/>
      <c r="G55" s="246"/>
      <c r="H55" s="246"/>
      <c r="I55" s="246"/>
    </row>
    <row r="56" spans="1:9" ht="15" customHeight="1" x14ac:dyDescent="0.35">
      <c r="A56" s="247"/>
      <c r="B56" s="159" t="s">
        <v>1761</v>
      </c>
      <c r="C56" s="159"/>
      <c r="D56" s="159"/>
      <c r="E56" s="159"/>
    </row>
    <row r="57" spans="1:9" ht="15" customHeight="1" x14ac:dyDescent="0.35">
      <c r="A57" s="247"/>
      <c r="B57" s="145" t="s">
        <v>1762</v>
      </c>
      <c r="G57" s="185"/>
      <c r="H57" s="185"/>
      <c r="I57" s="185">
        <v>156279</v>
      </c>
    </row>
    <row r="58" spans="1:9" ht="15" customHeight="1" x14ac:dyDescent="0.35">
      <c r="A58" s="247"/>
      <c r="B58" s="145" t="s">
        <v>1763</v>
      </c>
      <c r="G58" s="186"/>
      <c r="I58" s="186">
        <v>13112015830.940001</v>
      </c>
    </row>
    <row r="59" spans="1:9" ht="15" customHeight="1" x14ac:dyDescent="0.35">
      <c r="A59" s="247"/>
      <c r="B59" s="145" t="s">
        <v>1764</v>
      </c>
      <c r="G59" s="186"/>
      <c r="I59" s="186">
        <v>8797382931.8799992</v>
      </c>
    </row>
    <row r="60" spans="1:9" ht="15" customHeight="1" x14ac:dyDescent="0.35">
      <c r="A60" s="247"/>
      <c r="B60" s="145" t="s">
        <v>1765</v>
      </c>
      <c r="G60" s="186"/>
      <c r="I60" s="186">
        <v>83901.329231310665</v>
      </c>
    </row>
    <row r="61" spans="1:9" ht="15" customHeight="1" x14ac:dyDescent="0.35">
      <c r="A61" s="247"/>
      <c r="B61" s="145" t="s">
        <v>1766</v>
      </c>
      <c r="G61" s="186"/>
      <c r="I61" s="186">
        <v>56292.802819828634</v>
      </c>
    </row>
    <row r="62" spans="1:9" ht="15" customHeight="1" x14ac:dyDescent="0.35">
      <c r="A62" s="247"/>
      <c r="B62" s="145" t="s">
        <v>1767</v>
      </c>
      <c r="G62" s="187"/>
      <c r="H62" s="145"/>
      <c r="I62" s="186">
        <v>6771779.4399999995</v>
      </c>
    </row>
    <row r="63" spans="1:9" ht="15" customHeight="1" x14ac:dyDescent="0.35">
      <c r="A63" s="247"/>
      <c r="B63" s="145" t="s">
        <v>1768</v>
      </c>
      <c r="G63" s="188"/>
      <c r="I63" s="187">
        <v>7.6974930981580812E-4</v>
      </c>
    </row>
    <row r="64" spans="1:9" ht="15" customHeight="1" x14ac:dyDescent="0.35">
      <c r="A64" s="247"/>
      <c r="B64" s="145" t="s">
        <v>1769</v>
      </c>
      <c r="G64" s="187"/>
      <c r="H64" s="145"/>
      <c r="I64" s="186">
        <v>11628987.709999999</v>
      </c>
    </row>
    <row r="65" spans="1:9" ht="15" customHeight="1" x14ac:dyDescent="0.35">
      <c r="A65" s="247"/>
      <c r="B65" s="145" t="s">
        <v>1770</v>
      </c>
      <c r="G65" s="188"/>
      <c r="H65" s="188"/>
      <c r="I65" s="187">
        <v>1.32186899218162E-3</v>
      </c>
    </row>
    <row r="66" spans="1:9" ht="15" customHeight="1" x14ac:dyDescent="0.35">
      <c r="A66" s="247"/>
      <c r="B66" s="145" t="s">
        <v>1771</v>
      </c>
      <c r="G66" s="186"/>
      <c r="H66" s="186"/>
      <c r="I66" s="186">
        <v>105.86</v>
      </c>
    </row>
    <row r="67" spans="1:9" ht="15" customHeight="1" x14ac:dyDescent="0.35">
      <c r="A67" s="247"/>
      <c r="B67" s="145" t="s">
        <v>1772</v>
      </c>
      <c r="G67" s="186"/>
      <c r="H67" s="186"/>
      <c r="I67" s="186">
        <v>296.2</v>
      </c>
    </row>
    <row r="68" spans="1:9" ht="15" customHeight="1" x14ac:dyDescent="0.35">
      <c r="A68" s="247"/>
      <c r="B68" s="145" t="s">
        <v>1773</v>
      </c>
      <c r="G68" s="186"/>
      <c r="H68" s="186"/>
      <c r="I68" s="186">
        <v>172.95</v>
      </c>
    </row>
    <row r="69" spans="1:9" ht="15" customHeight="1" x14ac:dyDescent="0.35">
      <c r="A69" s="247"/>
      <c r="B69" s="145" t="s">
        <v>1774</v>
      </c>
      <c r="G69" s="188"/>
      <c r="H69" s="188"/>
      <c r="I69" s="188">
        <v>0.53890000000000005</v>
      </c>
    </row>
    <row r="70" spans="1:9" ht="15" customHeight="1" x14ac:dyDescent="0.35">
      <c r="A70" s="247"/>
      <c r="B70" s="145" t="s">
        <v>1775</v>
      </c>
      <c r="G70" s="188"/>
      <c r="H70" s="188"/>
      <c r="I70" s="188">
        <v>3.6269999999999997E-2</v>
      </c>
    </row>
    <row r="71" spans="1:9" ht="15" customHeight="1" x14ac:dyDescent="0.35">
      <c r="A71" s="247"/>
      <c r="B71" s="145" t="s">
        <v>1776</v>
      </c>
      <c r="G71" s="188"/>
      <c r="H71" s="188"/>
      <c r="I71" s="188">
        <v>1.0109999999999999E-2</v>
      </c>
    </row>
    <row r="72" spans="1:9" ht="15" customHeight="1" thickBot="1" x14ac:dyDescent="0.4">
      <c r="A72" s="247"/>
      <c r="B72" s="145" t="s">
        <v>1777</v>
      </c>
      <c r="G72" s="189"/>
      <c r="H72" s="188"/>
      <c r="I72" s="189">
        <v>63190</v>
      </c>
    </row>
    <row r="73" spans="1:9" ht="15" customHeight="1" x14ac:dyDescent="0.35">
      <c r="A73" s="247"/>
      <c r="B73" s="190" t="s">
        <v>1778</v>
      </c>
      <c r="C73" s="191"/>
      <c r="D73" s="191"/>
      <c r="E73" s="191"/>
      <c r="F73" s="192" t="s">
        <v>592</v>
      </c>
      <c r="G73" s="192" t="s">
        <v>1779</v>
      </c>
      <c r="H73" s="192" t="s">
        <v>1780</v>
      </c>
      <c r="I73" s="192" t="s">
        <v>1781</v>
      </c>
    </row>
    <row r="74" spans="1:9" ht="15" customHeight="1" x14ac:dyDescent="0.35">
      <c r="A74" s="247"/>
      <c r="B74" s="145" t="s">
        <v>1731</v>
      </c>
      <c r="F74" s="185">
        <v>12745</v>
      </c>
      <c r="G74" s="188">
        <v>8.1552863788480853E-2</v>
      </c>
      <c r="H74" s="186">
        <v>332563153.64999998</v>
      </c>
      <c r="I74" s="188">
        <v>3.7802509703750188E-2</v>
      </c>
    </row>
    <row r="75" spans="1:9" ht="15" customHeight="1" thickBot="1" x14ac:dyDescent="0.4">
      <c r="A75" s="247"/>
      <c r="B75" s="145" t="s">
        <v>1685</v>
      </c>
      <c r="F75" s="185">
        <v>143534</v>
      </c>
      <c r="G75" s="188">
        <v>0.91844713621151919</v>
      </c>
      <c r="H75" s="186">
        <v>8464819778.2299995</v>
      </c>
      <c r="I75" s="188">
        <v>0.96219749029624979</v>
      </c>
    </row>
    <row r="76" spans="1:9" ht="15" customHeight="1" x14ac:dyDescent="0.35">
      <c r="A76" s="247"/>
      <c r="B76" s="190" t="s">
        <v>1782</v>
      </c>
      <c r="C76" s="191"/>
      <c r="D76" s="191"/>
      <c r="E76" s="191"/>
      <c r="F76" s="192" t="s">
        <v>592</v>
      </c>
      <c r="G76" s="192" t="s">
        <v>1779</v>
      </c>
      <c r="H76" s="192" t="s">
        <v>1780</v>
      </c>
      <c r="I76" s="192" t="s">
        <v>1781</v>
      </c>
    </row>
    <row r="77" spans="1:9" ht="15" customHeight="1" x14ac:dyDescent="0.35">
      <c r="A77" s="247"/>
      <c r="B77" s="145" t="s">
        <v>1731</v>
      </c>
      <c r="F77" s="185">
        <v>156279</v>
      </c>
      <c r="G77" s="188">
        <v>1</v>
      </c>
      <c r="H77" s="186">
        <v>8797382931.8799992</v>
      </c>
      <c r="I77" s="188">
        <v>1</v>
      </c>
    </row>
    <row r="78" spans="1:9" ht="15" customHeight="1" thickBot="1" x14ac:dyDescent="0.4">
      <c r="A78" s="247"/>
      <c r="B78" s="145" t="s">
        <v>1685</v>
      </c>
      <c r="F78" s="145">
        <v>0</v>
      </c>
      <c r="G78" s="188">
        <v>0</v>
      </c>
      <c r="H78" s="186">
        <v>0</v>
      </c>
      <c r="I78" s="188">
        <v>0</v>
      </c>
    </row>
    <row r="79" spans="1:9" ht="15" customHeight="1" x14ac:dyDescent="0.35">
      <c r="A79" s="247"/>
      <c r="B79" s="190" t="s">
        <v>1783</v>
      </c>
      <c r="C79" s="190"/>
      <c r="D79" s="190"/>
      <c r="E79" s="190"/>
      <c r="F79" s="192" t="s">
        <v>592</v>
      </c>
      <c r="G79" s="192" t="s">
        <v>1779</v>
      </c>
      <c r="H79" s="192" t="s">
        <v>1780</v>
      </c>
      <c r="I79" s="192" t="s">
        <v>1781</v>
      </c>
    </row>
    <row r="80" spans="1:9" ht="15" customHeight="1" x14ac:dyDescent="0.35">
      <c r="A80" s="247"/>
      <c r="B80" s="145" t="s">
        <v>1784</v>
      </c>
      <c r="F80" s="185">
        <v>29334</v>
      </c>
      <c r="G80" s="188">
        <v>0.18770276236730463</v>
      </c>
      <c r="H80" s="186">
        <v>2641023695.4299998</v>
      </c>
      <c r="I80" s="188">
        <v>0.30020560840422728</v>
      </c>
    </row>
    <row r="81" spans="1:9" ht="15" customHeight="1" thickBot="1" x14ac:dyDescent="0.4">
      <c r="A81" s="247"/>
      <c r="B81" s="145" t="s">
        <v>1722</v>
      </c>
      <c r="F81" s="185">
        <v>126945</v>
      </c>
      <c r="G81" s="188">
        <v>0.81229723763269535</v>
      </c>
      <c r="H81" s="186">
        <v>6156359236.4499998</v>
      </c>
      <c r="I81" s="188">
        <v>0.69979439159577272</v>
      </c>
    </row>
    <row r="82" spans="1:9" ht="15" customHeight="1" x14ac:dyDescent="0.35">
      <c r="A82" s="247"/>
      <c r="B82" s="190" t="s">
        <v>1785</v>
      </c>
      <c r="C82" s="190"/>
      <c r="D82" s="190"/>
      <c r="E82" s="190"/>
      <c r="F82" s="192" t="s">
        <v>592</v>
      </c>
      <c r="G82" s="192" t="s">
        <v>1779</v>
      </c>
      <c r="H82" s="192" t="s">
        <v>1780</v>
      </c>
      <c r="I82" s="192" t="s">
        <v>1781</v>
      </c>
    </row>
    <row r="83" spans="1:9" ht="15" customHeight="1" x14ac:dyDescent="0.35">
      <c r="A83" s="247"/>
      <c r="B83" s="145" t="s">
        <v>1862</v>
      </c>
      <c r="C83" s="193"/>
      <c r="D83" s="193"/>
      <c r="E83" s="193"/>
      <c r="F83" s="194">
        <v>138233</v>
      </c>
      <c r="G83" s="183">
        <v>0.88452703178290104</v>
      </c>
      <c r="H83" s="166">
        <v>7764089741.75</v>
      </c>
      <c r="I83" s="183">
        <v>0.88254538899454449</v>
      </c>
    </row>
    <row r="84" spans="1:9" ht="15" customHeight="1" x14ac:dyDescent="0.35">
      <c r="A84" s="247"/>
      <c r="B84" s="145" t="s">
        <v>1863</v>
      </c>
      <c r="C84" s="193"/>
      <c r="D84" s="193"/>
      <c r="E84" s="193"/>
      <c r="F84" s="194">
        <v>17618</v>
      </c>
      <c r="G84" s="183">
        <v>0.11273427651827821</v>
      </c>
      <c r="H84" s="166">
        <v>1011278038.8200001</v>
      </c>
      <c r="I84" s="183">
        <v>0.11495214504706004</v>
      </c>
    </row>
    <row r="85" spans="1:9" ht="15" customHeight="1" x14ac:dyDescent="0.35">
      <c r="A85" s="247"/>
      <c r="B85" s="145" t="s">
        <v>1864</v>
      </c>
      <c r="C85" s="193"/>
      <c r="D85" s="193"/>
      <c r="E85" s="193"/>
      <c r="F85" s="194">
        <v>392</v>
      </c>
      <c r="G85" s="183">
        <v>2.5083344531254999E-3</v>
      </c>
      <c r="H85" s="166">
        <v>19151057.649999999</v>
      </c>
      <c r="I85" s="183">
        <v>2.1769039495371178E-3</v>
      </c>
    </row>
    <row r="86" spans="1:9" ht="15" customHeight="1" thickBot="1" x14ac:dyDescent="0.4">
      <c r="A86" s="247"/>
      <c r="B86" s="155" t="s">
        <v>1865</v>
      </c>
      <c r="C86" s="195"/>
      <c r="D86" s="195"/>
      <c r="E86" s="195"/>
      <c r="F86" s="196">
        <v>36</v>
      </c>
      <c r="G86" s="197">
        <v>2.3035724569519896E-4</v>
      </c>
      <c r="H86" s="198">
        <v>2864093.66</v>
      </c>
      <c r="I86" s="197">
        <v>3.2556200885846219E-4</v>
      </c>
    </row>
    <row r="87" spans="1:9" ht="15" customHeight="1" thickBot="1" x14ac:dyDescent="0.4">
      <c r="A87" s="247"/>
      <c r="B87" s="151" t="s">
        <v>1786</v>
      </c>
      <c r="C87" s="246"/>
      <c r="D87" s="246"/>
      <c r="E87" s="246"/>
      <c r="F87" s="246"/>
      <c r="G87" s="246"/>
      <c r="H87" s="246"/>
      <c r="I87" s="246"/>
    </row>
    <row r="88" spans="1:9" ht="15" customHeight="1" x14ac:dyDescent="0.35">
      <c r="A88" s="247"/>
      <c r="B88" s="190" t="s">
        <v>1787</v>
      </c>
      <c r="C88" s="190"/>
      <c r="D88" s="190"/>
      <c r="E88" s="190"/>
      <c r="F88" s="192" t="s">
        <v>592</v>
      </c>
      <c r="G88" s="192" t="s">
        <v>1779</v>
      </c>
      <c r="H88" s="192" t="s">
        <v>1780</v>
      </c>
      <c r="I88" s="192" t="s">
        <v>1781</v>
      </c>
    </row>
    <row r="89" spans="1:9" ht="15" customHeight="1" x14ac:dyDescent="0.35">
      <c r="A89" s="247"/>
      <c r="B89" s="145" t="s">
        <v>1788</v>
      </c>
      <c r="F89" s="199">
        <v>4478</v>
      </c>
      <c r="G89" s="183">
        <v>2.8653881839530583E-2</v>
      </c>
      <c r="H89" s="200">
        <v>388088348.61000001</v>
      </c>
      <c r="I89" s="183">
        <v>4.4114067969423451E-2</v>
      </c>
    </row>
    <row r="90" spans="1:9" ht="15" customHeight="1" x14ac:dyDescent="0.35">
      <c r="A90" s="247"/>
      <c r="B90" s="145" t="s">
        <v>1789</v>
      </c>
      <c r="F90" s="199">
        <v>9946</v>
      </c>
      <c r="G90" s="183">
        <v>6.3642587935679132E-2</v>
      </c>
      <c r="H90" s="200">
        <v>925136213.67999995</v>
      </c>
      <c r="I90" s="183">
        <v>0.10516038927070991</v>
      </c>
    </row>
    <row r="91" spans="1:9" ht="15" customHeight="1" x14ac:dyDescent="0.35">
      <c r="A91" s="247"/>
      <c r="B91" s="145" t="s">
        <v>1790</v>
      </c>
      <c r="F91" s="199">
        <v>8346</v>
      </c>
      <c r="G91" s="183">
        <v>5.340448812700363E-2</v>
      </c>
      <c r="H91" s="200">
        <v>839450074.70000005</v>
      </c>
      <c r="I91" s="183">
        <v>9.5420431416938414E-2</v>
      </c>
    </row>
    <row r="92" spans="1:9" ht="15" customHeight="1" x14ac:dyDescent="0.35">
      <c r="A92" s="247"/>
      <c r="B92" s="145" t="s">
        <v>1791</v>
      </c>
      <c r="F92" s="199">
        <v>10054</v>
      </c>
      <c r="G92" s="183">
        <v>6.4333659672764734E-2</v>
      </c>
      <c r="H92" s="200">
        <v>988221886.44000006</v>
      </c>
      <c r="I92" s="183">
        <v>0.11233134832165562</v>
      </c>
    </row>
    <row r="93" spans="1:9" ht="15" customHeight="1" x14ac:dyDescent="0.35">
      <c r="A93" s="247"/>
      <c r="B93" s="145" t="s">
        <v>1792</v>
      </c>
      <c r="F93" s="199">
        <v>7757</v>
      </c>
      <c r="G93" s="183">
        <v>4.9635587634934954E-2</v>
      </c>
      <c r="H93" s="200">
        <v>711371271.38</v>
      </c>
      <c r="I93" s="183">
        <v>8.0861692265563348E-2</v>
      </c>
    </row>
    <row r="94" spans="1:9" ht="15" customHeight="1" x14ac:dyDescent="0.35">
      <c r="A94" s="247"/>
      <c r="B94" s="145" t="s">
        <v>1793</v>
      </c>
      <c r="F94" s="199">
        <v>7410</v>
      </c>
      <c r="G94" s="183">
        <v>4.7415199738928458E-2</v>
      </c>
      <c r="H94" s="200">
        <v>623837736.04999995</v>
      </c>
      <c r="I94" s="183">
        <v>7.0911740557448477E-2</v>
      </c>
    </row>
    <row r="95" spans="1:9" ht="15" customHeight="1" x14ac:dyDescent="0.35">
      <c r="A95" s="247"/>
      <c r="B95" s="145" t="s">
        <v>1794</v>
      </c>
      <c r="F95" s="199">
        <v>5451</v>
      </c>
      <c r="G95" s="183">
        <v>3.487992628568138E-2</v>
      </c>
      <c r="H95" s="200">
        <v>412426333.29000002</v>
      </c>
      <c r="I95" s="183">
        <v>4.6880570788324728E-2</v>
      </c>
    </row>
    <row r="96" spans="1:9" ht="15" customHeight="1" x14ac:dyDescent="0.35">
      <c r="A96" s="247"/>
      <c r="B96" s="145" t="s">
        <v>1795</v>
      </c>
      <c r="F96" s="199">
        <v>5247</v>
      </c>
      <c r="G96" s="183">
        <v>3.3574568560075249E-2</v>
      </c>
      <c r="H96" s="200">
        <v>364800074.99000001</v>
      </c>
      <c r="I96" s="183">
        <v>4.1466885983561741E-2</v>
      </c>
    </row>
    <row r="97" spans="1:9" ht="15" customHeight="1" x14ac:dyDescent="0.35">
      <c r="A97" s="247"/>
      <c r="B97" s="145" t="s">
        <v>1796</v>
      </c>
      <c r="F97" s="199">
        <v>4263</v>
      </c>
      <c r="G97" s="183">
        <v>2.727813717773981E-2</v>
      </c>
      <c r="H97" s="200">
        <v>267356113.62</v>
      </c>
      <c r="I97" s="183">
        <v>3.0390414477827674E-2</v>
      </c>
    </row>
    <row r="98" spans="1:9" ht="15" customHeight="1" x14ac:dyDescent="0.35">
      <c r="A98" s="247"/>
      <c r="B98" s="145" t="s">
        <v>1797</v>
      </c>
      <c r="F98" s="199">
        <v>2871</v>
      </c>
      <c r="G98" s="183">
        <v>1.8370990344192119E-2</v>
      </c>
      <c r="H98" s="200">
        <v>180924668.93000001</v>
      </c>
      <c r="I98" s="183">
        <v>2.0565737598435586E-2</v>
      </c>
    </row>
    <row r="99" spans="1:9" ht="15" customHeight="1" x14ac:dyDescent="0.35">
      <c r="A99" s="247"/>
      <c r="B99" s="145" t="s">
        <v>1798</v>
      </c>
      <c r="F99" s="199">
        <v>1572</v>
      </c>
      <c r="G99" s="183">
        <v>1.0058933062023689E-2</v>
      </c>
      <c r="H99" s="200">
        <v>86344527.519999996</v>
      </c>
      <c r="I99" s="183">
        <v>9.8147969900348742E-3</v>
      </c>
    </row>
    <row r="100" spans="1:9" ht="15" customHeight="1" x14ac:dyDescent="0.35">
      <c r="A100" s="247"/>
      <c r="B100" s="145" t="s">
        <v>1799</v>
      </c>
      <c r="F100" s="199">
        <v>1390</v>
      </c>
      <c r="G100" s="183">
        <v>8.89434920878685E-3</v>
      </c>
      <c r="H100" s="200">
        <v>73947582.549999997</v>
      </c>
      <c r="I100" s="183">
        <v>8.4056341667279686E-3</v>
      </c>
    </row>
    <row r="101" spans="1:9" ht="15" customHeight="1" thickBot="1" x14ac:dyDescent="0.4">
      <c r="A101" s="247"/>
      <c r="B101" s="152" t="s">
        <v>1800</v>
      </c>
      <c r="C101" s="152"/>
      <c r="D101" s="152"/>
      <c r="E101" s="152"/>
      <c r="F101" s="199">
        <v>87494</v>
      </c>
      <c r="G101" s="197">
        <v>0.55985769041265943</v>
      </c>
      <c r="H101" s="200">
        <v>2935478100.1199999</v>
      </c>
      <c r="I101" s="183">
        <v>0.33367629019334832</v>
      </c>
    </row>
    <row r="102" spans="1:9" ht="15" customHeight="1" x14ac:dyDescent="0.35">
      <c r="A102" s="247"/>
      <c r="B102" s="159" t="s">
        <v>1801</v>
      </c>
      <c r="C102" s="159"/>
      <c r="D102" s="159"/>
      <c r="E102" s="159"/>
      <c r="F102" s="192" t="s">
        <v>592</v>
      </c>
      <c r="G102" s="201" t="s">
        <v>1779</v>
      </c>
      <c r="H102" s="192" t="s">
        <v>1780</v>
      </c>
      <c r="I102" s="192" t="s">
        <v>1781</v>
      </c>
    </row>
    <row r="103" spans="1:9" ht="15" customHeight="1" x14ac:dyDescent="0.35">
      <c r="A103" s="247"/>
      <c r="B103" s="145" t="s">
        <v>1802</v>
      </c>
      <c r="F103" s="199">
        <v>11529</v>
      </c>
      <c r="G103" s="183">
        <v>7.3771907933887465E-2</v>
      </c>
      <c r="H103" s="200">
        <v>96663332.040000007</v>
      </c>
      <c r="I103" s="183">
        <v>1.098773723827696E-2</v>
      </c>
    </row>
    <row r="104" spans="1:9" ht="15" customHeight="1" x14ac:dyDescent="0.35">
      <c r="A104" s="247"/>
      <c r="B104" s="145" t="s">
        <v>1803</v>
      </c>
      <c r="F104" s="199">
        <v>17103</v>
      </c>
      <c r="G104" s="183">
        <v>0.10943888814236077</v>
      </c>
      <c r="H104" s="200">
        <v>299798587.97000003</v>
      </c>
      <c r="I104" s="183">
        <v>3.4078156002916325E-2</v>
      </c>
    </row>
    <row r="105" spans="1:9" ht="15" customHeight="1" x14ac:dyDescent="0.35">
      <c r="A105" s="247"/>
      <c r="B105" s="145" t="s">
        <v>1804</v>
      </c>
      <c r="F105" s="199">
        <v>7414</v>
      </c>
      <c r="G105" s="183">
        <v>4.7440794988450143E-2</v>
      </c>
      <c r="H105" s="200">
        <v>196547408.30000001</v>
      </c>
      <c r="I105" s="183">
        <v>2.2341577014654047E-2</v>
      </c>
    </row>
    <row r="106" spans="1:9" ht="15" customHeight="1" x14ac:dyDescent="0.35">
      <c r="A106" s="247"/>
      <c r="B106" s="145" t="s">
        <v>1805</v>
      </c>
      <c r="F106" s="199">
        <v>6527</v>
      </c>
      <c r="G106" s="183">
        <v>4.1765048407015656E-2</v>
      </c>
      <c r="H106" s="200">
        <v>214870579.28</v>
      </c>
      <c r="I106" s="183">
        <v>2.4424374946934609E-2</v>
      </c>
    </row>
    <row r="107" spans="1:9" ht="15" customHeight="1" x14ac:dyDescent="0.35">
      <c r="A107" s="247"/>
      <c r="B107" s="145" t="s">
        <v>1806</v>
      </c>
      <c r="F107" s="199">
        <v>7586</v>
      </c>
      <c r="G107" s="183">
        <v>4.8541390717882764E-2</v>
      </c>
      <c r="H107" s="200">
        <v>277830763.27999997</v>
      </c>
      <c r="I107" s="183">
        <v>3.1581069669389464E-2</v>
      </c>
    </row>
    <row r="108" spans="1:9" ht="15" customHeight="1" x14ac:dyDescent="0.35">
      <c r="A108" s="247"/>
      <c r="B108" s="145" t="s">
        <v>1807</v>
      </c>
      <c r="F108" s="199">
        <v>7506</v>
      </c>
      <c r="G108" s="183">
        <v>4.8029485727448987E-2</v>
      </c>
      <c r="H108" s="200">
        <v>336327408.06</v>
      </c>
      <c r="I108" s="183">
        <v>3.8230393136715134E-2</v>
      </c>
    </row>
    <row r="109" spans="1:9" ht="15" customHeight="1" x14ac:dyDescent="0.35">
      <c r="A109" s="247"/>
      <c r="B109" s="145" t="s">
        <v>1808</v>
      </c>
      <c r="F109" s="199">
        <v>7648</v>
      </c>
      <c r="G109" s="183">
        <v>4.8938117085468934E-2</v>
      </c>
      <c r="H109" s="200">
        <v>386677393.29000002</v>
      </c>
      <c r="I109" s="183">
        <v>4.3953684440489298E-2</v>
      </c>
    </row>
    <row r="110" spans="1:9" ht="15" customHeight="1" x14ac:dyDescent="0.35">
      <c r="A110" s="247"/>
      <c r="B110" s="145" t="s">
        <v>1809</v>
      </c>
      <c r="F110" s="199">
        <v>9581</v>
      </c>
      <c r="G110" s="183">
        <v>6.1307021416825036E-2</v>
      </c>
      <c r="H110" s="200">
        <v>500620997.44</v>
      </c>
      <c r="I110" s="183">
        <v>5.6905673120792227E-2</v>
      </c>
    </row>
    <row r="111" spans="1:9" ht="15" customHeight="1" x14ac:dyDescent="0.35">
      <c r="A111" s="247"/>
      <c r="B111" s="145" t="s">
        <v>1810</v>
      </c>
      <c r="F111" s="199">
        <v>11974</v>
      </c>
      <c r="G111" s="183">
        <v>7.6619379443175345E-2</v>
      </c>
      <c r="H111" s="200">
        <v>685853079.79999995</v>
      </c>
      <c r="I111" s="183">
        <v>7.7961035129504502E-2</v>
      </c>
    </row>
    <row r="112" spans="1:9" ht="15" customHeight="1" x14ac:dyDescent="0.35">
      <c r="A112" s="247"/>
      <c r="B112" s="145" t="s">
        <v>1811</v>
      </c>
      <c r="F112" s="199">
        <v>13311</v>
      </c>
      <c r="G112" s="183">
        <v>8.517459159579982E-2</v>
      </c>
      <c r="H112" s="200">
        <v>821415925.40999997</v>
      </c>
      <c r="I112" s="183">
        <v>9.3370486628852875E-2</v>
      </c>
    </row>
    <row r="113" spans="1:9" ht="15" customHeight="1" x14ac:dyDescent="0.35">
      <c r="A113" s="247"/>
      <c r="B113" s="145" t="s">
        <v>1812</v>
      </c>
      <c r="F113" s="199">
        <v>14259</v>
      </c>
      <c r="G113" s="183">
        <v>9.1240665732440066E-2</v>
      </c>
      <c r="H113" s="200">
        <v>1059684149.45</v>
      </c>
      <c r="I113" s="183">
        <v>0.12045447579755923</v>
      </c>
    </row>
    <row r="114" spans="1:9" ht="15" customHeight="1" x14ac:dyDescent="0.35">
      <c r="A114" s="247"/>
      <c r="B114" s="145" t="s">
        <v>1813</v>
      </c>
      <c r="F114" s="199">
        <v>9179</v>
      </c>
      <c r="G114" s="183">
        <v>5.8734698839895315E-2</v>
      </c>
      <c r="H114" s="200">
        <v>763651881.78999996</v>
      </c>
      <c r="I114" s="183">
        <v>8.68044380588089E-2</v>
      </c>
    </row>
    <row r="115" spans="1:9" ht="15" customHeight="1" x14ac:dyDescent="0.35">
      <c r="A115" s="247"/>
      <c r="B115" s="145" t="s">
        <v>1814</v>
      </c>
      <c r="F115" s="199">
        <v>6178</v>
      </c>
      <c r="G115" s="183">
        <v>3.9531862886248312E-2</v>
      </c>
      <c r="H115" s="200">
        <v>533492854.55000001</v>
      </c>
      <c r="I115" s="183">
        <v>6.0642222656550053E-2</v>
      </c>
    </row>
    <row r="116" spans="1:9" ht="15" customHeight="1" x14ac:dyDescent="0.35">
      <c r="A116" s="247"/>
      <c r="B116" s="145" t="s">
        <v>1815</v>
      </c>
      <c r="F116" s="199">
        <v>25940</v>
      </c>
      <c r="G116" s="183">
        <v>0.16598519314815172</v>
      </c>
      <c r="H116" s="200">
        <v>2582067694.79</v>
      </c>
      <c r="I116" s="183">
        <v>0.29350406987890576</v>
      </c>
    </row>
    <row r="117" spans="1:9" ht="15" customHeight="1" thickBot="1" x14ac:dyDescent="0.4">
      <c r="A117" s="247"/>
      <c r="B117" s="152" t="s">
        <v>1816</v>
      </c>
      <c r="C117" s="152"/>
      <c r="D117" s="152"/>
      <c r="E117" s="152"/>
      <c r="F117" s="199">
        <v>544</v>
      </c>
      <c r="G117" s="197">
        <v>3.4809539349496734E-3</v>
      </c>
      <c r="H117" s="200">
        <v>41880876.43</v>
      </c>
      <c r="I117" s="183">
        <v>4.7606062796507215E-3</v>
      </c>
    </row>
    <row r="118" spans="1:9" ht="15" customHeight="1" x14ac:dyDescent="0.35">
      <c r="A118" s="247"/>
      <c r="B118" s="159" t="s">
        <v>1817</v>
      </c>
      <c r="C118" s="159"/>
      <c r="D118" s="159"/>
      <c r="E118" s="159"/>
      <c r="F118" s="192" t="s">
        <v>592</v>
      </c>
      <c r="G118" s="201" t="s">
        <v>1779</v>
      </c>
      <c r="H118" s="192" t="s">
        <v>1780</v>
      </c>
      <c r="I118" s="192" t="s">
        <v>1781</v>
      </c>
    </row>
    <row r="119" spans="1:9" ht="15" customHeight="1" x14ac:dyDescent="0.35">
      <c r="A119" s="247"/>
      <c r="B119" s="145" t="s">
        <v>1818</v>
      </c>
      <c r="F119" s="199">
        <v>66455</v>
      </c>
      <c r="G119" s="183">
        <v>0.42523307674095689</v>
      </c>
      <c r="H119" s="200">
        <v>1978331983.8199999</v>
      </c>
      <c r="I119" s="183">
        <v>0.22487732989897607</v>
      </c>
    </row>
    <row r="120" spans="1:9" ht="15" customHeight="1" x14ac:dyDescent="0.35">
      <c r="A120" s="247"/>
      <c r="B120" s="145" t="s">
        <v>1819</v>
      </c>
      <c r="F120" s="199">
        <v>21960</v>
      </c>
      <c r="G120" s="183">
        <v>0.14051791987407136</v>
      </c>
      <c r="H120" s="200">
        <v>1276667643.0799999</v>
      </c>
      <c r="I120" s="183">
        <v>0.14511902607463015</v>
      </c>
    </row>
    <row r="121" spans="1:9" ht="15" customHeight="1" x14ac:dyDescent="0.35">
      <c r="A121" s="247"/>
      <c r="B121" s="145" t="s">
        <v>1820</v>
      </c>
      <c r="F121" s="199">
        <v>25698</v>
      </c>
      <c r="G121" s="183">
        <v>0.16443668055208954</v>
      </c>
      <c r="H121" s="200">
        <v>1690845038.8</v>
      </c>
      <c r="I121" s="183">
        <v>0.19219864042438206</v>
      </c>
    </row>
    <row r="122" spans="1:9" ht="15" customHeight="1" x14ac:dyDescent="0.35">
      <c r="A122" s="247"/>
      <c r="B122" s="145" t="s">
        <v>1821</v>
      </c>
      <c r="F122" s="199">
        <v>23832</v>
      </c>
      <c r="G122" s="183">
        <v>0.15249649665022172</v>
      </c>
      <c r="H122" s="200">
        <v>1962432611.04</v>
      </c>
      <c r="I122" s="183">
        <v>0.2230700455164373</v>
      </c>
    </row>
    <row r="123" spans="1:9" ht="15" customHeight="1" x14ac:dyDescent="0.35">
      <c r="A123" s="247"/>
      <c r="B123" s="145" t="s">
        <v>1822</v>
      </c>
      <c r="F123" s="199">
        <v>18333</v>
      </c>
      <c r="G123" s="183">
        <v>0.11730942737028008</v>
      </c>
      <c r="H123" s="200">
        <v>1889012137.45</v>
      </c>
      <c r="I123" s="183">
        <v>0.21472432791399687</v>
      </c>
    </row>
    <row r="124" spans="1:9" ht="15" customHeight="1" thickBot="1" x14ac:dyDescent="0.4">
      <c r="A124" s="247"/>
      <c r="B124" s="152" t="s">
        <v>1823</v>
      </c>
      <c r="C124" s="152"/>
      <c r="D124" s="152"/>
      <c r="E124" s="155"/>
      <c r="F124" s="199">
        <v>1</v>
      </c>
      <c r="G124" s="197">
        <v>6.3988123804221935E-6</v>
      </c>
      <c r="H124" s="200">
        <v>93517.69</v>
      </c>
      <c r="I124" s="183">
        <v>1.0630171577630223E-5</v>
      </c>
    </row>
    <row r="125" spans="1:9" ht="15" customHeight="1" x14ac:dyDescent="0.35">
      <c r="A125" s="247"/>
      <c r="B125" s="159" t="s">
        <v>1824</v>
      </c>
      <c r="C125" s="159"/>
      <c r="D125" s="159"/>
      <c r="E125" s="159"/>
      <c r="F125" s="192" t="s">
        <v>592</v>
      </c>
      <c r="G125" s="201" t="s">
        <v>1779</v>
      </c>
      <c r="H125" s="192" t="s">
        <v>1780</v>
      </c>
      <c r="I125" s="192" t="s">
        <v>1781</v>
      </c>
    </row>
    <row r="126" spans="1:9" ht="15" customHeight="1" x14ac:dyDescent="0.35">
      <c r="A126" s="247"/>
      <c r="B126" s="145" t="s">
        <v>1866</v>
      </c>
      <c r="F126" s="199">
        <v>124894</v>
      </c>
      <c r="G126" s="183">
        <v>0.79917327344044942</v>
      </c>
      <c r="H126" s="200">
        <v>7787710647.4300003</v>
      </c>
      <c r="I126" s="183">
        <v>0.88523038132270637</v>
      </c>
    </row>
    <row r="127" spans="1:9" ht="15" customHeight="1" x14ac:dyDescent="0.35">
      <c r="A127" s="247"/>
      <c r="B127" s="145" t="s">
        <v>1867</v>
      </c>
      <c r="F127" s="199">
        <v>27613</v>
      </c>
      <c r="G127" s="183">
        <v>0.17669040626059804</v>
      </c>
      <c r="H127" s="200">
        <v>740149748.47000003</v>
      </c>
      <c r="I127" s="183">
        <v>8.4132946604818321E-2</v>
      </c>
    </row>
    <row r="128" spans="1:9" ht="15" customHeight="1" x14ac:dyDescent="0.35">
      <c r="A128" s="247"/>
      <c r="B128" s="145" t="s">
        <v>1868</v>
      </c>
      <c r="F128" s="199">
        <v>1842</v>
      </c>
      <c r="G128" s="183">
        <v>1.1786612404737681E-2</v>
      </c>
      <c r="H128" s="200">
        <v>154559830.74000001</v>
      </c>
      <c r="I128" s="183">
        <v>1.7568841999579823E-2</v>
      </c>
    </row>
    <row r="129" spans="1:9" ht="15" customHeight="1" thickBot="1" x14ac:dyDescent="0.4">
      <c r="A129" s="247"/>
      <c r="B129" s="152" t="s">
        <v>1869</v>
      </c>
      <c r="C129" s="152"/>
      <c r="D129" s="152"/>
      <c r="E129" s="152"/>
      <c r="F129" s="199">
        <v>1930</v>
      </c>
      <c r="G129" s="197">
        <v>1.2349707894214834E-2</v>
      </c>
      <c r="H129" s="200">
        <v>114962705.23999999</v>
      </c>
      <c r="I129" s="183">
        <v>1.3067830072895609E-2</v>
      </c>
    </row>
    <row r="130" spans="1:9" ht="15" customHeight="1" x14ac:dyDescent="0.35">
      <c r="A130" s="247"/>
      <c r="B130" s="159" t="s">
        <v>1825</v>
      </c>
      <c r="F130" s="192" t="s">
        <v>592</v>
      </c>
      <c r="G130" s="201" t="s">
        <v>1779</v>
      </c>
      <c r="H130" s="192" t="s">
        <v>1780</v>
      </c>
      <c r="I130" s="192" t="s">
        <v>1781</v>
      </c>
    </row>
    <row r="131" spans="1:9" ht="15" customHeight="1" x14ac:dyDescent="0.35">
      <c r="A131" s="247"/>
      <c r="B131" s="159" t="s">
        <v>395</v>
      </c>
      <c r="C131" s="159"/>
      <c r="D131" s="159"/>
      <c r="E131" s="159"/>
      <c r="F131" s="202">
        <v>156279</v>
      </c>
      <c r="G131" s="203">
        <v>1</v>
      </c>
      <c r="H131" s="204">
        <v>8797382931.8799992</v>
      </c>
      <c r="I131" s="203">
        <v>1</v>
      </c>
    </row>
    <row r="132" spans="1:9" ht="15" customHeight="1" x14ac:dyDescent="0.35">
      <c r="A132" s="247"/>
      <c r="B132" s="163" t="s">
        <v>1870</v>
      </c>
      <c r="F132" s="205">
        <v>91670</v>
      </c>
      <c r="G132" s="183">
        <v>0.58657913091330249</v>
      </c>
      <c r="H132" s="180">
        <v>4905545327.3299999</v>
      </c>
      <c r="I132" s="183">
        <v>0.55761416381606632</v>
      </c>
    </row>
    <row r="133" spans="1:9" ht="15" customHeight="1" x14ac:dyDescent="0.35">
      <c r="A133" s="247"/>
      <c r="B133" s="163" t="s">
        <v>1871</v>
      </c>
      <c r="F133" s="205">
        <v>63907</v>
      </c>
      <c r="G133" s="183">
        <v>0.40892890279564115</v>
      </c>
      <c r="H133" s="180">
        <v>3844848768.4899998</v>
      </c>
      <c r="I133" s="183">
        <v>0.43704460727258082</v>
      </c>
    </row>
    <row r="134" spans="1:9" ht="15" customHeight="1" x14ac:dyDescent="0.35">
      <c r="A134" s="247"/>
      <c r="B134" s="163" t="s">
        <v>1864</v>
      </c>
      <c r="F134" s="205">
        <v>702</v>
      </c>
      <c r="G134" s="183">
        <v>4.4919662910563795E-3</v>
      </c>
      <c r="H134" s="180">
        <v>46988836.060000002</v>
      </c>
      <c r="I134" s="183">
        <v>5.3412289113529011E-3</v>
      </c>
    </row>
    <row r="135" spans="1:9" ht="15" customHeight="1" thickBot="1" x14ac:dyDescent="0.4">
      <c r="A135" s="247"/>
      <c r="B135" s="159" t="s">
        <v>397</v>
      </c>
      <c r="C135" s="159"/>
      <c r="D135" s="159"/>
      <c r="E135" s="159"/>
      <c r="F135" s="202">
        <v>0</v>
      </c>
      <c r="G135" s="203">
        <v>0</v>
      </c>
      <c r="H135" s="204">
        <v>0</v>
      </c>
      <c r="I135" s="203">
        <v>0</v>
      </c>
    </row>
    <row r="136" spans="1:9" ht="15" customHeight="1" x14ac:dyDescent="0.35">
      <c r="A136" s="247"/>
      <c r="B136" s="190" t="s">
        <v>1826</v>
      </c>
      <c r="C136" s="190"/>
      <c r="D136" s="190"/>
      <c r="E136" s="190"/>
      <c r="F136" s="192" t="s">
        <v>592</v>
      </c>
      <c r="G136" s="192" t="s">
        <v>1779</v>
      </c>
      <c r="H136" s="192" t="s">
        <v>1780</v>
      </c>
      <c r="I136" s="192" t="s">
        <v>1781</v>
      </c>
    </row>
    <row r="137" spans="1:9" ht="15" customHeight="1" x14ac:dyDescent="0.35">
      <c r="A137" s="247"/>
      <c r="B137" s="159" t="s">
        <v>479</v>
      </c>
      <c r="C137" s="159"/>
      <c r="D137" s="159"/>
      <c r="E137" s="159"/>
      <c r="F137" s="202">
        <v>156279</v>
      </c>
      <c r="G137" s="203">
        <v>0.99999999999999989</v>
      </c>
      <c r="H137" s="204">
        <v>8797382931.8800011</v>
      </c>
      <c r="I137" s="203">
        <v>1</v>
      </c>
    </row>
    <row r="138" spans="1:9" ht="15" customHeight="1" x14ac:dyDescent="0.35">
      <c r="A138" s="247"/>
      <c r="B138" s="163" t="s">
        <v>1872</v>
      </c>
      <c r="F138" s="199">
        <v>56067</v>
      </c>
      <c r="G138" s="183">
        <v>0.35876221373313111</v>
      </c>
      <c r="H138" s="200">
        <v>3446292018.5700002</v>
      </c>
      <c r="I138" s="183">
        <v>0.39174059436259279</v>
      </c>
    </row>
    <row r="139" spans="1:9" ht="15" customHeight="1" x14ac:dyDescent="0.35">
      <c r="A139" s="247"/>
      <c r="B139" s="163" t="s">
        <v>1873</v>
      </c>
      <c r="F139" s="199">
        <v>42933</v>
      </c>
      <c r="G139" s="183">
        <v>0.27472021192866602</v>
      </c>
      <c r="H139" s="200">
        <v>2352082597.04</v>
      </c>
      <c r="I139" s="183">
        <v>0.26736162507107786</v>
      </c>
    </row>
    <row r="140" spans="1:9" ht="15" customHeight="1" x14ac:dyDescent="0.35">
      <c r="A140" s="247"/>
      <c r="B140" s="163" t="s">
        <v>1874</v>
      </c>
      <c r="F140" s="199">
        <v>32894</v>
      </c>
      <c r="G140" s="183">
        <v>0.21048253444160764</v>
      </c>
      <c r="H140" s="200">
        <v>1570994088.6700001</v>
      </c>
      <c r="I140" s="183">
        <v>0.17857516273129637</v>
      </c>
    </row>
    <row r="141" spans="1:9" ht="15" customHeight="1" x14ac:dyDescent="0.35">
      <c r="A141" s="247"/>
      <c r="B141" s="163" t="s">
        <v>1690</v>
      </c>
      <c r="F141" s="199">
        <v>11492</v>
      </c>
      <c r="G141" s="183">
        <v>7.3535151875811847E-2</v>
      </c>
      <c r="H141" s="200">
        <v>609530586.02999997</v>
      </c>
      <c r="I141" s="183">
        <v>6.9285444404287563E-2</v>
      </c>
    </row>
    <row r="142" spans="1:9" ht="15" customHeight="1" x14ac:dyDescent="0.35">
      <c r="A142" s="247"/>
      <c r="B142" s="163" t="s">
        <v>1691</v>
      </c>
      <c r="F142" s="199">
        <v>8002</v>
      </c>
      <c r="G142" s="183">
        <v>5.1203296668138394E-2</v>
      </c>
      <c r="H142" s="200">
        <v>535718383.60000002</v>
      </c>
      <c r="I142" s="183">
        <v>6.0895198918608069E-2</v>
      </c>
    </row>
    <row r="143" spans="1:9" ht="15" customHeight="1" x14ac:dyDescent="0.35">
      <c r="A143" s="247"/>
      <c r="B143" s="163" t="s">
        <v>1875</v>
      </c>
      <c r="F143" s="199">
        <v>2501</v>
      </c>
      <c r="G143" s="183">
        <v>1.6003429763435908E-2</v>
      </c>
      <c r="H143" s="200">
        <v>146825776.47999999</v>
      </c>
      <c r="I143" s="183">
        <v>1.6689710748856005E-2</v>
      </c>
    </row>
    <row r="144" spans="1:9" ht="15" customHeight="1" thickBot="1" x14ac:dyDescent="0.4">
      <c r="A144" s="247"/>
      <c r="B144" s="171" t="s">
        <v>1693</v>
      </c>
      <c r="C144" s="152"/>
      <c r="D144" s="152"/>
      <c r="E144" s="155"/>
      <c r="F144" s="199">
        <v>2390</v>
      </c>
      <c r="G144" s="197">
        <v>1.5293161589209042E-2</v>
      </c>
      <c r="H144" s="200">
        <v>135939481.49000001</v>
      </c>
      <c r="I144" s="183">
        <v>1.5452263763281448E-2</v>
      </c>
    </row>
    <row r="145" spans="1:9" ht="15" customHeight="1" x14ac:dyDescent="0.35">
      <c r="A145" s="247"/>
      <c r="B145" s="159" t="s">
        <v>1827</v>
      </c>
      <c r="C145" s="159"/>
      <c r="D145" s="159"/>
      <c r="E145" s="159"/>
      <c r="F145" s="192" t="s">
        <v>592</v>
      </c>
      <c r="G145" s="201" t="s">
        <v>1779</v>
      </c>
      <c r="H145" s="192" t="s">
        <v>1780</v>
      </c>
      <c r="I145" s="192" t="s">
        <v>1781</v>
      </c>
    </row>
    <row r="146" spans="1:9" ht="15" customHeight="1" x14ac:dyDescent="0.35">
      <c r="A146" s="247"/>
      <c r="B146" s="179" t="s">
        <v>1828</v>
      </c>
      <c r="C146" s="179"/>
      <c r="D146" s="179"/>
      <c r="E146" s="179"/>
      <c r="F146" s="205">
        <v>127</v>
      </c>
      <c r="G146" s="183">
        <v>8.1264917231361859E-4</v>
      </c>
      <c r="H146" s="180">
        <v>8041096.0800000001</v>
      </c>
      <c r="I146" s="183">
        <v>9.1403274613187943E-4</v>
      </c>
    </row>
    <row r="147" spans="1:9" ht="15" customHeight="1" x14ac:dyDescent="0.35">
      <c r="A147" s="247"/>
      <c r="B147" s="179" t="s">
        <v>1829</v>
      </c>
      <c r="C147" s="179"/>
      <c r="D147" s="179"/>
      <c r="E147" s="179"/>
      <c r="F147" s="205">
        <v>0</v>
      </c>
      <c r="G147" s="183">
        <v>0</v>
      </c>
      <c r="H147" s="180">
        <v>0</v>
      </c>
      <c r="I147" s="183">
        <v>0</v>
      </c>
    </row>
    <row r="148" spans="1:9" ht="15" customHeight="1" thickBot="1" x14ac:dyDescent="0.4">
      <c r="A148" s="247"/>
      <c r="B148" s="206" t="s">
        <v>1830</v>
      </c>
      <c r="C148" s="206"/>
      <c r="D148" s="206"/>
      <c r="E148" s="206"/>
      <c r="F148" s="207">
        <v>0</v>
      </c>
      <c r="G148" s="197">
        <v>0</v>
      </c>
      <c r="H148" s="208">
        <v>0</v>
      </c>
      <c r="I148" s="197">
        <v>0</v>
      </c>
    </row>
    <row r="149" spans="1:9" ht="15" customHeight="1" x14ac:dyDescent="0.35">
      <c r="A149" s="247"/>
      <c r="B149" s="209" t="s">
        <v>1639</v>
      </c>
      <c r="C149" s="179"/>
      <c r="D149" s="179"/>
      <c r="E149" s="179"/>
      <c r="F149" s="179"/>
      <c r="H149" s="201" t="s">
        <v>1640</v>
      </c>
      <c r="I149" s="183"/>
    </row>
    <row r="150" spans="1:9" ht="15" customHeight="1" x14ac:dyDescent="0.35">
      <c r="A150" s="247"/>
      <c r="C150" s="179"/>
      <c r="D150" s="179"/>
      <c r="E150" s="179"/>
      <c r="F150" s="179"/>
      <c r="G150" s="247"/>
      <c r="H150" s="201" t="s">
        <v>1641</v>
      </c>
      <c r="I150" s="210" t="s">
        <v>1642</v>
      </c>
    </row>
    <row r="151" spans="1:9" ht="15" customHeight="1" x14ac:dyDescent="0.35">
      <c r="A151" s="247"/>
      <c r="B151" s="179"/>
      <c r="C151" s="179"/>
      <c r="D151" s="179"/>
      <c r="E151" s="179"/>
      <c r="F151" s="179"/>
      <c r="G151" s="247"/>
      <c r="H151" s="211">
        <v>45747</v>
      </c>
      <c r="I151" s="212">
        <v>8974821000.4699993</v>
      </c>
    </row>
    <row r="152" spans="1:9" ht="15" customHeight="1" x14ac:dyDescent="0.35">
      <c r="A152" s="247"/>
      <c r="B152" s="179"/>
      <c r="C152" s="179"/>
      <c r="D152" s="179"/>
      <c r="E152" s="179"/>
      <c r="F152" s="179"/>
      <c r="G152" s="247"/>
      <c r="H152" s="211">
        <v>46112</v>
      </c>
      <c r="I152" s="212">
        <v>8618327733.3199902</v>
      </c>
    </row>
    <row r="153" spans="1:9" ht="15" customHeight="1" x14ac:dyDescent="0.35">
      <c r="A153" s="247"/>
      <c r="B153" s="179"/>
      <c r="C153" s="179"/>
      <c r="D153" s="179"/>
      <c r="E153" s="179"/>
      <c r="F153" s="179"/>
      <c r="G153" s="247"/>
      <c r="H153" s="211">
        <v>46477</v>
      </c>
      <c r="I153" s="212">
        <v>8295330866.8599701</v>
      </c>
    </row>
    <row r="154" spans="1:9" ht="15" customHeight="1" x14ac:dyDescent="0.35">
      <c r="A154" s="247"/>
      <c r="B154" s="179"/>
      <c r="C154" s="179"/>
      <c r="D154" s="179"/>
      <c r="E154" s="179"/>
      <c r="F154" s="179"/>
      <c r="G154" s="247"/>
      <c r="H154" s="211">
        <v>46843</v>
      </c>
      <c r="I154" s="212">
        <v>7966799201.5499992</v>
      </c>
    </row>
    <row r="155" spans="1:9" ht="15" customHeight="1" x14ac:dyDescent="0.35">
      <c r="A155" s="247"/>
      <c r="B155" s="179"/>
      <c r="C155" s="179"/>
      <c r="D155" s="179"/>
      <c r="E155" s="179"/>
      <c r="F155" s="179"/>
      <c r="G155" s="247"/>
      <c r="H155" s="211">
        <v>47208</v>
      </c>
      <c r="I155" s="212">
        <v>7633714865.210001</v>
      </c>
    </row>
    <row r="156" spans="1:9" ht="15" customHeight="1" x14ac:dyDescent="0.35">
      <c r="A156" s="247"/>
      <c r="B156" s="179"/>
      <c r="C156" s="179"/>
      <c r="D156" s="179"/>
      <c r="E156" s="179"/>
      <c r="F156" s="179"/>
      <c r="G156" s="247"/>
      <c r="H156" s="211">
        <v>47573</v>
      </c>
      <c r="I156" s="212">
        <v>7221353196.8699903</v>
      </c>
    </row>
    <row r="157" spans="1:9" ht="15" customHeight="1" x14ac:dyDescent="0.35">
      <c r="A157" s="247"/>
      <c r="B157" s="179"/>
      <c r="C157" s="179"/>
      <c r="D157" s="179"/>
      <c r="E157" s="179"/>
      <c r="F157" s="179"/>
      <c r="G157" s="247"/>
      <c r="H157" s="211">
        <v>47938</v>
      </c>
      <c r="I157" s="212">
        <v>6885896978.6599998</v>
      </c>
    </row>
    <row r="158" spans="1:9" ht="15" customHeight="1" x14ac:dyDescent="0.35">
      <c r="A158" s="247"/>
      <c r="B158" s="179"/>
      <c r="C158" s="179"/>
      <c r="D158" s="179"/>
      <c r="E158" s="179"/>
      <c r="F158" s="179"/>
      <c r="G158" s="247"/>
      <c r="H158" s="211">
        <v>48304</v>
      </c>
      <c r="I158" s="212">
        <v>6555002336.5699902</v>
      </c>
    </row>
    <row r="159" spans="1:9" ht="15" customHeight="1" x14ac:dyDescent="0.35">
      <c r="A159" s="247"/>
      <c r="B159" s="179"/>
      <c r="C159" s="179"/>
      <c r="D159" s="179"/>
      <c r="E159" s="179"/>
      <c r="F159" s="179"/>
      <c r="G159" s="247"/>
      <c r="H159" s="211">
        <v>48669</v>
      </c>
      <c r="I159" s="212">
        <v>6170117701.3199997</v>
      </c>
    </row>
    <row r="160" spans="1:9" ht="15" customHeight="1" x14ac:dyDescent="0.35">
      <c r="A160" s="247"/>
      <c r="B160" s="179"/>
      <c r="C160" s="179"/>
      <c r="D160" s="179"/>
      <c r="E160" s="179"/>
      <c r="F160" s="179"/>
      <c r="G160" s="247"/>
      <c r="H160" s="211">
        <v>49034</v>
      </c>
      <c r="I160" s="212">
        <v>5851643800</v>
      </c>
    </row>
    <row r="161" spans="1:9" ht="15" customHeight="1" x14ac:dyDescent="0.35">
      <c r="A161" s="247"/>
      <c r="B161" s="179"/>
      <c r="C161" s="179"/>
      <c r="D161" s="179"/>
      <c r="E161" s="179"/>
      <c r="F161" s="179"/>
      <c r="G161" s="247"/>
      <c r="H161" s="211">
        <v>49399</v>
      </c>
      <c r="I161" s="212">
        <v>5534736875.9200096</v>
      </c>
    </row>
    <row r="162" spans="1:9" ht="15" customHeight="1" x14ac:dyDescent="0.35">
      <c r="A162" s="247"/>
      <c r="B162" s="179"/>
      <c r="C162" s="179"/>
      <c r="D162" s="179"/>
      <c r="E162" s="179"/>
      <c r="F162" s="179"/>
      <c r="G162" s="247"/>
      <c r="H162" s="211">
        <v>49765</v>
      </c>
      <c r="I162" s="212">
        <v>5218084876.3200102</v>
      </c>
    </row>
    <row r="163" spans="1:9" ht="15" customHeight="1" x14ac:dyDescent="0.35">
      <c r="A163" s="247"/>
      <c r="B163" s="179"/>
      <c r="C163" s="179"/>
      <c r="D163" s="179"/>
      <c r="E163" s="179"/>
      <c r="F163" s="179"/>
      <c r="G163" s="247"/>
      <c r="H163" s="211">
        <v>51591</v>
      </c>
      <c r="I163" s="212">
        <v>3657907055.6500001</v>
      </c>
    </row>
    <row r="164" spans="1:9" ht="15" customHeight="1" x14ac:dyDescent="0.35">
      <c r="A164" s="247"/>
      <c r="B164" s="179"/>
      <c r="C164" s="179"/>
      <c r="D164" s="179"/>
      <c r="E164" s="179"/>
      <c r="F164" s="179"/>
      <c r="G164" s="247"/>
      <c r="H164" s="211">
        <v>53417</v>
      </c>
      <c r="I164" s="212">
        <v>2203384403.71</v>
      </c>
    </row>
    <row r="165" spans="1:9" ht="15" customHeight="1" x14ac:dyDescent="0.35">
      <c r="A165" s="247"/>
      <c r="B165" s="179"/>
      <c r="C165" s="179"/>
      <c r="D165" s="179"/>
      <c r="E165" s="179"/>
      <c r="F165" s="179"/>
      <c r="G165" s="247"/>
      <c r="H165" s="211">
        <v>55243</v>
      </c>
      <c r="I165" s="212">
        <v>1077175004.3500009</v>
      </c>
    </row>
    <row r="166" spans="1:9" ht="15" customHeight="1" x14ac:dyDescent="0.35">
      <c r="A166" s="247"/>
      <c r="B166" s="179"/>
      <c r="C166" s="179"/>
      <c r="D166" s="179"/>
      <c r="E166" s="179"/>
      <c r="F166" s="179"/>
      <c r="G166" s="247"/>
      <c r="H166" s="211">
        <v>57070</v>
      </c>
      <c r="I166" s="212">
        <v>407667844.15999997</v>
      </c>
    </row>
    <row r="167" spans="1:9" ht="15" customHeight="1" x14ac:dyDescent="0.35">
      <c r="A167" s="247"/>
      <c r="B167" s="179"/>
      <c r="C167" s="179"/>
      <c r="D167" s="179"/>
      <c r="E167" s="179"/>
      <c r="F167" s="179"/>
      <c r="G167" s="247"/>
      <c r="H167" s="211">
        <v>58896</v>
      </c>
      <c r="I167" s="212">
        <v>46490792.319999993</v>
      </c>
    </row>
    <row r="168" spans="1:9" ht="15" customHeight="1" x14ac:dyDescent="0.35">
      <c r="A168" s="247"/>
      <c r="B168" s="179"/>
      <c r="C168" s="179"/>
      <c r="D168" s="179"/>
      <c r="E168" s="179"/>
      <c r="F168" s="179"/>
      <c r="G168" s="247"/>
      <c r="H168" s="211"/>
      <c r="I168" s="212"/>
    </row>
    <row r="169" spans="1:9" ht="15" customHeight="1" x14ac:dyDescent="0.35">
      <c r="A169" s="247"/>
      <c r="B169" s="179"/>
      <c r="C169" s="179"/>
      <c r="D169" s="179"/>
      <c r="E169" s="179"/>
      <c r="F169" s="179"/>
      <c r="G169" s="247"/>
      <c r="H169" s="211"/>
      <c r="I169" s="212"/>
    </row>
    <row r="170" spans="1:9" ht="15" customHeight="1" thickBot="1" x14ac:dyDescent="0.4">
      <c r="A170" s="247"/>
      <c r="B170" s="181"/>
      <c r="C170" s="181"/>
      <c r="D170" s="181"/>
      <c r="E170" s="181"/>
      <c r="F170" s="181"/>
      <c r="G170" s="213"/>
      <c r="H170" s="214"/>
      <c r="I170" s="215"/>
    </row>
    <row r="171" spans="1:9" ht="15" customHeight="1" x14ac:dyDescent="0.3">
      <c r="A171" s="247"/>
      <c r="B171" s="216" t="s">
        <v>1643</v>
      </c>
      <c r="C171" s="179"/>
      <c r="D171" s="179"/>
      <c r="E171" s="179"/>
      <c r="F171" s="179"/>
      <c r="G171" s="179"/>
      <c r="H171" s="183"/>
      <c r="I171" s="183"/>
    </row>
    <row r="172" spans="1:9" ht="15" customHeight="1" x14ac:dyDescent="0.2">
      <c r="A172" s="247"/>
      <c r="B172" s="216"/>
      <c r="C172" s="164"/>
      <c r="D172" s="247"/>
      <c r="E172" s="247"/>
      <c r="F172" s="247"/>
      <c r="G172" s="247"/>
    </row>
    <row r="173" spans="1:9" ht="15" customHeight="1" x14ac:dyDescent="0.35">
      <c r="A173" s="247"/>
      <c r="B173" s="151" t="s">
        <v>1831</v>
      </c>
      <c r="C173" s="217">
        <v>46112</v>
      </c>
      <c r="D173" s="217">
        <v>46477</v>
      </c>
      <c r="E173" s="217">
        <v>46843</v>
      </c>
      <c r="F173" s="217">
        <v>47208</v>
      </c>
      <c r="G173" s="217">
        <v>47573</v>
      </c>
      <c r="H173" s="217">
        <v>49399</v>
      </c>
      <c r="I173" s="217"/>
    </row>
    <row r="174" spans="1:9" ht="15" customHeight="1" thickBot="1" x14ac:dyDescent="0.4">
      <c r="A174" s="247"/>
      <c r="B174" s="218" t="s">
        <v>1832</v>
      </c>
      <c r="C174" s="219" t="s">
        <v>1833</v>
      </c>
      <c r="D174" s="219" t="s">
        <v>1834</v>
      </c>
      <c r="E174" s="219" t="s">
        <v>1835</v>
      </c>
      <c r="F174" s="219" t="s">
        <v>1836</v>
      </c>
      <c r="G174" s="219" t="s">
        <v>1837</v>
      </c>
      <c r="H174" s="220" t="s">
        <v>1838</v>
      </c>
      <c r="I174" s="219" t="s">
        <v>1839</v>
      </c>
    </row>
    <row r="175" spans="1:9" ht="15" customHeight="1" x14ac:dyDescent="0.35">
      <c r="A175" s="247"/>
      <c r="B175" s="221" t="s">
        <v>1840</v>
      </c>
      <c r="C175" s="222">
        <v>317755198.56000912</v>
      </c>
      <c r="D175" s="222">
        <v>322996866.46002007</v>
      </c>
      <c r="E175" s="222">
        <v>328531665.30997086</v>
      </c>
      <c r="F175" s="222">
        <v>333084336.33999825</v>
      </c>
      <c r="G175" s="222">
        <v>335661668.34001064</v>
      </c>
      <c r="H175" s="222">
        <v>1624616320.9499807</v>
      </c>
      <c r="I175" s="222">
        <v>5534736875.9200096</v>
      </c>
    </row>
    <row r="176" spans="1:9" ht="15" customHeight="1" x14ac:dyDescent="0.35">
      <c r="A176" s="247"/>
      <c r="B176" s="223" t="s">
        <v>1841</v>
      </c>
      <c r="C176" s="224">
        <v>0</v>
      </c>
      <c r="D176" s="224">
        <v>0</v>
      </c>
      <c r="E176" s="224">
        <v>0</v>
      </c>
      <c r="F176" s="224">
        <v>0</v>
      </c>
      <c r="G176" s="224">
        <v>0</v>
      </c>
      <c r="H176" s="224">
        <v>0</v>
      </c>
      <c r="I176" s="224">
        <v>0</v>
      </c>
    </row>
    <row r="177" spans="1:9" ht="15" customHeight="1" thickBot="1" x14ac:dyDescent="0.4">
      <c r="A177" s="247"/>
      <c r="B177" s="218" t="s">
        <v>1842</v>
      </c>
      <c r="C177" s="224">
        <v>38738068.590000004</v>
      </c>
      <c r="D177" s="224">
        <v>0</v>
      </c>
      <c r="E177" s="224">
        <v>0</v>
      </c>
      <c r="F177" s="224">
        <v>0</v>
      </c>
      <c r="G177" s="224">
        <v>76700000</v>
      </c>
      <c r="H177" s="224">
        <v>62000000</v>
      </c>
      <c r="I177" s="180">
        <v>0</v>
      </c>
    </row>
    <row r="178" spans="1:9" ht="15" customHeight="1" thickBot="1" x14ac:dyDescent="0.4">
      <c r="A178" s="247"/>
      <c r="B178" s="225" t="s">
        <v>1738</v>
      </c>
      <c r="C178" s="226">
        <v>356493267.15000916</v>
      </c>
      <c r="D178" s="226">
        <v>322996866.46002007</v>
      </c>
      <c r="E178" s="226">
        <v>328531665.30997086</v>
      </c>
      <c r="F178" s="226">
        <v>333084336.33999825</v>
      </c>
      <c r="G178" s="226">
        <v>412361668.34001064</v>
      </c>
      <c r="H178" s="226">
        <v>1686616320.9499807</v>
      </c>
      <c r="I178" s="226">
        <v>5534736875.9200096</v>
      </c>
    </row>
    <row r="179" spans="1:9" ht="15" customHeight="1" thickBot="1" x14ac:dyDescent="0.4">
      <c r="A179" s="247"/>
      <c r="B179" s="225" t="s">
        <v>1843</v>
      </c>
      <c r="C179" s="226">
        <v>600000000</v>
      </c>
      <c r="D179" s="226">
        <v>0</v>
      </c>
      <c r="E179" s="226">
        <v>0</v>
      </c>
      <c r="F179" s="226">
        <v>750000000</v>
      </c>
      <c r="G179" s="226">
        <v>2550000000</v>
      </c>
      <c r="H179" s="226">
        <v>2100000000</v>
      </c>
      <c r="I179" s="226">
        <v>0</v>
      </c>
    </row>
    <row r="180" spans="1:9" ht="15" customHeight="1" x14ac:dyDescent="0.3">
      <c r="A180" s="247"/>
      <c r="B180" s="216" t="s">
        <v>1844</v>
      </c>
      <c r="C180" s="227"/>
      <c r="D180" s="227"/>
      <c r="E180" s="227"/>
      <c r="F180" s="227"/>
      <c r="G180" s="227"/>
      <c r="H180" s="227"/>
      <c r="I180" s="227"/>
    </row>
    <row r="181" spans="1:9" ht="15" customHeight="1" x14ac:dyDescent="0.35">
      <c r="A181" s="247"/>
      <c r="B181" s="228"/>
      <c r="C181" s="229"/>
      <c r="D181" s="229"/>
      <c r="E181" s="229"/>
      <c r="F181" s="229"/>
      <c r="G181" s="229"/>
      <c r="H181" s="229"/>
      <c r="I181" s="230"/>
    </row>
    <row r="182" spans="1:9" ht="15" customHeight="1" thickBot="1" x14ac:dyDescent="0.4">
      <c r="A182" s="247"/>
      <c r="B182" s="151" t="s">
        <v>1845</v>
      </c>
      <c r="C182" s="246"/>
      <c r="D182" s="246"/>
      <c r="E182" s="246"/>
      <c r="F182" s="246"/>
      <c r="G182" s="246"/>
      <c r="H182" s="246"/>
      <c r="I182" s="246" t="s">
        <v>1719</v>
      </c>
    </row>
    <row r="183" spans="1:9" ht="15" customHeight="1" x14ac:dyDescent="0.35">
      <c r="A183" s="247"/>
      <c r="B183" s="231" t="s">
        <v>1846</v>
      </c>
      <c r="C183" s="231"/>
      <c r="D183" s="231"/>
      <c r="E183" s="231"/>
      <c r="F183" s="231"/>
      <c r="G183" s="231"/>
      <c r="H183" s="232"/>
      <c r="I183" s="234">
        <v>0</v>
      </c>
    </row>
    <row r="184" spans="1:9" ht="15" customHeight="1" x14ac:dyDescent="0.35">
      <c r="A184" s="247"/>
      <c r="B184" s="235" t="s">
        <v>1847</v>
      </c>
      <c r="C184" s="159"/>
      <c r="D184" s="159"/>
      <c r="E184" s="159"/>
      <c r="F184" s="159"/>
      <c r="G184" s="159"/>
      <c r="H184" s="201"/>
      <c r="I184" s="162">
        <v>0</v>
      </c>
    </row>
    <row r="185" spans="1:9" ht="15" customHeight="1" x14ac:dyDescent="0.35">
      <c r="A185" s="247"/>
      <c r="B185" s="233" t="s">
        <v>1848</v>
      </c>
      <c r="C185" s="179"/>
      <c r="D185" s="179"/>
      <c r="E185" s="179"/>
      <c r="F185" s="179"/>
      <c r="G185" s="179"/>
      <c r="H185" s="194"/>
      <c r="I185" s="166">
        <v>0</v>
      </c>
    </row>
    <row r="186" spans="1:9" ht="15" customHeight="1" x14ac:dyDescent="0.35">
      <c r="A186" s="247"/>
      <c r="B186" s="233" t="s">
        <v>1849</v>
      </c>
      <c r="C186" s="179"/>
      <c r="D186" s="179"/>
      <c r="E186" s="179"/>
      <c r="F186" s="179"/>
      <c r="G186" s="179"/>
      <c r="H186" s="194"/>
      <c r="I186" s="166">
        <v>0</v>
      </c>
    </row>
    <row r="187" spans="1:9" ht="15" customHeight="1" thickBot="1" x14ac:dyDescent="0.4">
      <c r="A187" s="247"/>
      <c r="B187" s="236" t="s">
        <v>1850</v>
      </c>
      <c r="C187" s="184"/>
      <c r="D187" s="184"/>
      <c r="E187" s="184"/>
      <c r="F187" s="184"/>
      <c r="G187" s="184"/>
      <c r="H187" s="237"/>
      <c r="I187" s="238">
        <v>0</v>
      </c>
    </row>
    <row r="188" spans="1:9" ht="15" customHeight="1" x14ac:dyDescent="0.35">
      <c r="A188" s="247"/>
      <c r="B188" s="239" t="s">
        <v>1851</v>
      </c>
      <c r="C188" s="179"/>
      <c r="D188" s="179"/>
      <c r="E188" s="179"/>
      <c r="F188" s="179"/>
      <c r="G188" s="179"/>
      <c r="H188" s="194"/>
      <c r="I188" s="166"/>
    </row>
    <row r="189" spans="1:9" ht="15" customHeight="1" x14ac:dyDescent="0.35">
      <c r="A189" s="247"/>
      <c r="H189" s="194"/>
      <c r="I189" s="166"/>
    </row>
    <row r="190" spans="1:9" ht="15" customHeight="1" x14ac:dyDescent="0.35">
      <c r="A190" s="247"/>
      <c r="B190" s="151" t="s">
        <v>1852</v>
      </c>
      <c r="C190" s="151"/>
      <c r="D190" s="151"/>
      <c r="E190" s="151"/>
      <c r="F190" s="151"/>
      <c r="G190" s="151"/>
      <c r="H190" s="178"/>
      <c r="I190" s="178"/>
    </row>
    <row r="191" spans="1:9" ht="15" customHeight="1" x14ac:dyDescent="0.35">
      <c r="A191" s="247"/>
      <c r="B191" s="145" t="s">
        <v>1644</v>
      </c>
      <c r="E191" s="256" t="s">
        <v>1645</v>
      </c>
      <c r="F191" s="256"/>
      <c r="G191" s="256"/>
      <c r="H191" s="256"/>
      <c r="I191" s="256"/>
    </row>
    <row r="192" spans="1:9" ht="15" customHeight="1" x14ac:dyDescent="0.35">
      <c r="A192" s="247"/>
      <c r="B192" s="145" t="s">
        <v>1646</v>
      </c>
      <c r="E192" s="266" t="s">
        <v>1681</v>
      </c>
      <c r="F192" s="256"/>
      <c r="G192" s="256"/>
      <c r="H192" s="256"/>
      <c r="I192" s="256"/>
    </row>
    <row r="193" spans="1:9" ht="15" customHeight="1" thickBot="1" x14ac:dyDescent="0.4">
      <c r="A193" s="247"/>
      <c r="B193" s="155" t="s">
        <v>1647</v>
      </c>
      <c r="C193" s="155"/>
      <c r="D193" s="155"/>
      <c r="E193" s="257" t="s">
        <v>1648</v>
      </c>
      <c r="F193" s="257"/>
      <c r="G193" s="257"/>
      <c r="H193" s="257"/>
      <c r="I193" s="257"/>
    </row>
    <row r="194" spans="1:9" ht="15" customHeight="1" x14ac:dyDescent="0.35">
      <c r="A194" s="247"/>
    </row>
    <row r="195" spans="1:9" ht="15" customHeight="1" x14ac:dyDescent="0.35">
      <c r="A195" s="247"/>
      <c r="B195" s="151" t="s">
        <v>1649</v>
      </c>
      <c r="C195" s="151"/>
      <c r="D195" s="151"/>
      <c r="E195" s="151"/>
      <c r="F195" s="151"/>
      <c r="G195" s="151"/>
      <c r="H195" s="178"/>
      <c r="I195" s="178"/>
    </row>
    <row r="196" spans="1:9" ht="15" customHeight="1" x14ac:dyDescent="0.35">
      <c r="A196" s="247"/>
      <c r="B196" s="159" t="s">
        <v>1650</v>
      </c>
    </row>
    <row r="197" spans="1:9" ht="23.25" customHeight="1" x14ac:dyDescent="0.35">
      <c r="A197" s="247"/>
      <c r="B197" s="258" t="s">
        <v>1651</v>
      </c>
      <c r="C197" s="258"/>
      <c r="D197" s="258"/>
      <c r="E197" s="258"/>
      <c r="F197" s="258"/>
      <c r="G197" s="258"/>
      <c r="H197" s="258"/>
      <c r="I197" s="258"/>
    </row>
    <row r="198" spans="1:9" ht="15" customHeight="1" x14ac:dyDescent="0.35">
      <c r="A198" s="247"/>
      <c r="B198" s="248"/>
      <c r="C198" s="248"/>
      <c r="D198" s="248"/>
      <c r="E198" s="248"/>
      <c r="F198" s="248"/>
      <c r="G198" s="248"/>
      <c r="H198" s="248"/>
      <c r="I198" s="248"/>
    </row>
    <row r="199" spans="1:9" ht="15.9" customHeight="1" x14ac:dyDescent="0.35">
      <c r="B199" s="159" t="s">
        <v>1853</v>
      </c>
    </row>
    <row r="200" spans="1:9" ht="46.5" customHeight="1" x14ac:dyDescent="0.35">
      <c r="B200" s="259" t="s">
        <v>1854</v>
      </c>
      <c r="C200" s="259"/>
      <c r="D200" s="259"/>
      <c r="E200" s="259"/>
      <c r="F200" s="259"/>
      <c r="G200" s="259"/>
      <c r="H200" s="259"/>
      <c r="I200" s="259"/>
    </row>
    <row r="201" spans="1:9" ht="15" customHeight="1" x14ac:dyDescent="0.35">
      <c r="A201" s="247"/>
      <c r="B201" s="248"/>
      <c r="C201" s="248"/>
      <c r="D201" s="248"/>
      <c r="E201" s="248"/>
      <c r="F201" s="248"/>
      <c r="G201" s="248"/>
      <c r="H201" s="248"/>
      <c r="I201" s="248"/>
    </row>
    <row r="202" spans="1:9" ht="15" customHeight="1" x14ac:dyDescent="0.35">
      <c r="A202" s="247"/>
      <c r="B202" s="159" t="s">
        <v>1652</v>
      </c>
    </row>
    <row r="203" spans="1:9" ht="35.15" customHeight="1" x14ac:dyDescent="0.35">
      <c r="A203" s="247"/>
      <c r="B203" s="259" t="s">
        <v>1653</v>
      </c>
      <c r="C203" s="259"/>
      <c r="D203" s="259"/>
      <c r="E203" s="259"/>
      <c r="F203" s="259"/>
      <c r="G203" s="259"/>
      <c r="H203" s="259"/>
      <c r="I203" s="259"/>
    </row>
    <row r="204" spans="1:9" ht="15" customHeight="1" x14ac:dyDescent="0.35"/>
    <row r="205" spans="1:9" ht="15" customHeight="1" x14ac:dyDescent="0.35">
      <c r="B205" s="159" t="s">
        <v>1654</v>
      </c>
    </row>
    <row r="206" spans="1:9" ht="57" customHeight="1" x14ac:dyDescent="0.35">
      <c r="B206" s="259" t="s">
        <v>1655</v>
      </c>
      <c r="C206" s="259"/>
      <c r="D206" s="259"/>
      <c r="E206" s="259"/>
      <c r="F206" s="259"/>
      <c r="G206" s="259"/>
      <c r="H206" s="259"/>
      <c r="I206" s="259"/>
    </row>
    <row r="207" spans="1:9" ht="15" customHeight="1" x14ac:dyDescent="0.35"/>
    <row r="208" spans="1:9" ht="15.9" customHeight="1" x14ac:dyDescent="0.35">
      <c r="B208" s="170" t="s">
        <v>1656</v>
      </c>
    </row>
    <row r="209" spans="2:10" ht="80.25" customHeight="1" x14ac:dyDescent="0.35">
      <c r="B209" s="259" t="s">
        <v>1657</v>
      </c>
      <c r="C209" s="259"/>
      <c r="D209" s="259"/>
      <c r="E209" s="259"/>
      <c r="F209" s="259"/>
      <c r="G209" s="259"/>
      <c r="H209" s="259"/>
      <c r="I209" s="259"/>
    </row>
    <row r="210" spans="2:10" ht="15.9" customHeight="1" x14ac:dyDescent="0.35"/>
    <row r="211" spans="2:10" ht="15" customHeight="1" x14ac:dyDescent="0.35">
      <c r="B211" s="159" t="s">
        <v>1658</v>
      </c>
    </row>
    <row r="212" spans="2:10" ht="15" customHeight="1" x14ac:dyDescent="0.35">
      <c r="B212" s="260" t="s">
        <v>1659</v>
      </c>
      <c r="C212" s="260"/>
      <c r="D212" s="260"/>
      <c r="E212" s="260"/>
      <c r="F212" s="260"/>
      <c r="G212" s="260"/>
      <c r="H212" s="260"/>
      <c r="I212" s="260"/>
    </row>
    <row r="213" spans="2:10" ht="15.9" customHeight="1" x14ac:dyDescent="0.35"/>
    <row r="214" spans="2:10" ht="15" customHeight="1" x14ac:dyDescent="0.35">
      <c r="B214" s="159" t="s">
        <v>1855</v>
      </c>
    </row>
    <row r="215" spans="2:10" ht="15" customHeight="1" x14ac:dyDescent="0.35">
      <c r="B215" s="260" t="s">
        <v>1856</v>
      </c>
      <c r="C215" s="260"/>
      <c r="D215" s="260"/>
      <c r="E215" s="260"/>
      <c r="F215" s="260"/>
      <c r="G215" s="260"/>
      <c r="H215" s="260"/>
      <c r="I215" s="260"/>
    </row>
    <row r="216" spans="2:10" ht="15.9" customHeight="1" x14ac:dyDescent="0.35"/>
    <row r="217" spans="2:10" ht="15.9" customHeight="1" x14ac:dyDescent="0.35">
      <c r="B217" s="159" t="s">
        <v>1857</v>
      </c>
    </row>
    <row r="218" spans="2:10" ht="24.9" customHeight="1" thickBot="1" x14ac:dyDescent="0.4">
      <c r="B218" s="254" t="s">
        <v>1660</v>
      </c>
      <c r="C218" s="254"/>
      <c r="D218" s="254"/>
      <c r="E218" s="254"/>
      <c r="F218" s="254"/>
      <c r="G218" s="254"/>
      <c r="H218" s="254"/>
      <c r="I218" s="254"/>
    </row>
    <row r="219" spans="2:10" ht="15.9" customHeight="1" x14ac:dyDescent="0.35"/>
    <row r="220" spans="2:10" ht="15.9" customHeight="1" x14ac:dyDescent="0.35">
      <c r="B220" s="248"/>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5:I215"/>
    <mergeCell ref="B218:I218"/>
    <mergeCell ref="B200:I200"/>
    <mergeCell ref="B203:I203"/>
    <mergeCell ref="B206:I206"/>
    <mergeCell ref="B209:I209"/>
    <mergeCell ref="B212:I212"/>
    <mergeCell ref="D5:F5"/>
    <mergeCell ref="G5:I5"/>
    <mergeCell ref="D6:F6"/>
    <mergeCell ref="G6:I6"/>
    <mergeCell ref="D7:F7"/>
    <mergeCell ref="G7:I7"/>
    <mergeCell ref="D8:F8"/>
    <mergeCell ref="G8:I8"/>
    <mergeCell ref="E191:I191"/>
    <mergeCell ref="E192:I192"/>
    <mergeCell ref="E193:I193"/>
    <mergeCell ref="B197:I197"/>
  </mergeCells>
  <hyperlinks>
    <hyperlink ref="E193" r:id="rId1" xr:uid="{72DE8924-9135-4C7D-8684-F9437CEEBDA8}"/>
    <hyperlink ref="E192" r:id="rId2" xr:uid="{D582F0B5-FD55-414F-9691-35821F333FE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1" sqref="H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3" t="s">
        <v>1048</v>
      </c>
      <c r="B1" s="263"/>
    </row>
    <row r="2" spans="1:13" ht="31" x14ac:dyDescent="0.35">
      <c r="A2" s="19" t="s">
        <v>1047</v>
      </c>
      <c r="B2" s="19"/>
      <c r="C2" s="20"/>
      <c r="D2" s="20"/>
      <c r="E2" s="20"/>
      <c r="F2" s="134" t="s">
        <v>1631</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1662</v>
      </c>
      <c r="D15" s="241" t="s">
        <v>1663</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1662</v>
      </c>
      <c r="D18" s="241" t="s">
        <v>1663</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1662</v>
      </c>
      <c r="D20" s="241" t="s">
        <v>1663</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1664</v>
      </c>
      <c r="D23" s="241" t="s">
        <v>1665</v>
      </c>
      <c r="E23" s="28"/>
      <c r="F23" s="28"/>
      <c r="G23" s="28"/>
      <c r="H23" s="20"/>
      <c r="L23" s="20"/>
      <c r="M23" s="20"/>
    </row>
    <row r="24" spans="1:13" x14ac:dyDescent="0.35">
      <c r="A24" s="22" t="s">
        <v>1033</v>
      </c>
      <c r="B24" s="39" t="s">
        <v>1032</v>
      </c>
      <c r="C24" s="241" t="s">
        <v>1666</v>
      </c>
      <c r="D24" s="241" t="s">
        <v>759</v>
      </c>
      <c r="E24" s="28"/>
      <c r="F24" s="28"/>
      <c r="G24" s="28"/>
      <c r="H24" s="20"/>
      <c r="L24" s="20"/>
      <c r="M24" s="20"/>
    </row>
    <row r="25" spans="1:13" outlineLevel="1" x14ac:dyDescent="0.35">
      <c r="A25" s="22" t="s">
        <v>966</v>
      </c>
      <c r="B25" s="37" t="s">
        <v>1480</v>
      </c>
      <c r="C25" s="241" t="s">
        <v>1662</v>
      </c>
      <c r="D25" s="241" t="s">
        <v>1663</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1616</v>
      </c>
      <c r="C75" s="243">
        <v>8.8216666666666672</v>
      </c>
      <c r="H75" s="20"/>
    </row>
    <row r="76" spans="1:14" x14ac:dyDescent="0.35">
      <c r="A76" s="22" t="s">
        <v>1017</v>
      </c>
      <c r="B76" s="22" t="s">
        <v>1617</v>
      </c>
      <c r="C76" s="243">
        <v>14.4125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2025-04-23T15:53:33Z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M2VKZWVHOTZJNDYWNGEZ</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116445</vt:lpwstr>
  </property>
  <property fmtid="{D5CDD505-2E9C-101B-9397-08002B2CF9AE}" pid="17" name="DISidcName">
    <vt:lpwstr>pr_ucme02</vt:lpwstr>
  </property>
  <property fmtid="{D5CDD505-2E9C-101B-9397-08002B2CF9AE}" pid="18" name="DISTaskPaneUrl">
    <vt:lpwstr>http://peucmasp02.mw.pr.geos.loc:7001/cs/idcplg?IdcService=DESKTOP_DOC_INFO&amp;dDocName=M2VKZWVHOTZJNDYWNGEZ&amp;dID=116445&amp;ClientControlled=DocMan,taskpane&amp;coreContentOnly=1</vt:lpwstr>
  </property>
</Properties>
</file>