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112A4E42-BC5A-4EFE-A486-8C61378DE93D}"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3" i="8"/>
  <c r="D293" i="8"/>
  <c r="D291" i="8"/>
  <c r="D295" i="8"/>
  <c r="C307" i="8"/>
  <c r="C295" i="8"/>
  <c r="D307"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220" i="8" s="1"/>
  <c r="F62" i="8"/>
  <c r="F63" i="8"/>
  <c r="F60" i="8"/>
  <c r="F64" i="8"/>
  <c r="F56" i="8"/>
  <c r="F54" i="8"/>
  <c r="F61" i="8"/>
  <c r="F57" i="8"/>
  <c r="F55" i="8"/>
  <c r="F59" i="8"/>
  <c r="F53" i="8"/>
  <c r="F58" i="8" l="1"/>
  <c r="D112" i="8"/>
  <c r="D131" i="8" s="1"/>
  <c r="C131" i="8"/>
  <c r="F133" i="8" l="1"/>
  <c r="F128" i="8"/>
  <c r="F115" i="8"/>
  <c r="F129" i="8"/>
  <c r="F130" i="8"/>
  <c r="F132" i="8"/>
  <c r="F121" i="8"/>
  <c r="F127" i="8"/>
  <c r="F117" i="8"/>
  <c r="F120" i="8"/>
  <c r="F126" i="8"/>
  <c r="F113" i="8"/>
  <c r="F118" i="8"/>
  <c r="F125" i="8"/>
  <c r="F124" i="8"/>
  <c r="F135" i="8"/>
  <c r="F112" i="8"/>
  <c r="F131" i="8" s="1"/>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G131" i="8" l="1"/>
</calcChain>
</file>

<file path=xl/sharedStrings.xml><?xml version="1.0" encoding="utf-8"?>
<sst xmlns="http://schemas.openxmlformats.org/spreadsheetml/2006/main" count="1643" uniqueCount="1349">
  <si>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</si>
  <si>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</si>
  <si>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</si>
  <si>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</si>
  <si>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</si>
  <si>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</si>
  <si>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</si>
  <si>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</si>
  <si>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</si>
  <si>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</si>
  <si>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</si>
  <si>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</si>
  <si>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</si>
  <si>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</si>
  <si>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</si>
  <si>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</si>
  <si>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</si>
  <si>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</si>
  <si>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</si>
  <si>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</si>
  <si>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</si>
  <si>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</si>
  <si>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</si>
  <si>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</si>
  <si>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</si>
  <si>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</si>
  <si>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</si>
  <si>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</si>
  <si>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</si>
  <si>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</si>
  <si>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</si>
  <si>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</si>
  <si>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</si>
  <si>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</si>
  <si>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</si>
  <si>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</si>
  <si>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</si>
  <si>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</si>
  <si>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</si>
  <si>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</si>
  <si>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</si>
  <si>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</si>
  <si>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</si>
  <si>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</si>
  <si>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</si>
  <si>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</si>
  <si>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</si>
  <si>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</si>
  <si>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</si>
  <si>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</si>
  <si>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</si>
  <si>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</si>
  <si>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</si>
  <si>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</si>
  <si>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</si>
  <si>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</si>
  <si>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</si>
  <si>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</si>
  <si>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</si>
  <si>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</si>
  <si>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</si>
  <si>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</si>
  <si>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</si>
  <si>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</si>
  <si>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</si>
  <si>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</si>
  <si>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</si>
  <si>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</si>
  <si>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</si>
  <si>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</si>
  <si>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</si>
  <si>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</si>
  <si>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</si>
  <si>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</si>
  <si>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</si>
  <si>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</si>
  <si>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</si>
  <si>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</si>
  <si>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</si>
  <si>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</si>
  <si>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</si>
  <si>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</si>
  <si>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</si>
  <si>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</si>
  <si>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</si>
  <si>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</si>
  <si>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</si>
  <si>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</si>
  <si>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</si>
  <si>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</si>
  <si>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</si>
  <si>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</si>
  <si>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</si>
  <si>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</si>
  <si>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</si>
  <si>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</si>
  <si>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</si>
  <si>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</si>
  <si>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</si>
  <si>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</si>
  <si>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</si>
  <si>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</si>
  <si>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</si>
  <si>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</si>
  <si>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</si>
  <si>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</si>
  <si>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</si>
  <si>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</si>
  <si>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</si>
  <si>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</si>
  <si>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</si>
  <si>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</si>
  <si>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</si>
  <si>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</si>
  <si>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</si>
  <si>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</si>
  <si>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</si>
  <si>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</si>
  <si>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</si>
  <si>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</si>
  <si>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</si>
  <si>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</si>
  <si>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</si>
  <si>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</si>
  <si>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</si>
  <si>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</si>
  <si>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</si>
  <si>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</si>
  <si>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</si>
  <si>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</si>
  <si>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</si>
  <si>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</si>
  <si>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</si>
  <si>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</si>
  <si>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</si>
  <si>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</si>
  <si>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</si>
  <si>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</si>
  <si>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</si>
  <si>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</si>
  <si>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</si>
  <si>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</si>
  <si>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</si>
  <si>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</si>
  <si>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</si>
  <si>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</si>
  <si>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</si>
  <si>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</si>
  <si>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</si>
  <si>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</si>
  <si>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</si>
  <si>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</si>
  <si>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</si>
  <si>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</si>
  <si>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</si>
  <si>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</si>
  <si>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</si>
  <si>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</si>
  <si>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</si>
  <si>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</si>
  <si>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</si>
  <si>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</si>
  <si>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</si>
  <si>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</si>
  <si>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</si>
  <si>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</si>
  <si>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</si>
  <si>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</si>
  <si>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</si>
  <si>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</si>
  <si>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</si>
  <si>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</si>
  <si>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</si>
  <si>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</si>
  <si>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</si>
  <si>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</si>
  <si>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</si>
  <si>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</si>
  <si>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</si>
  <si>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</si>
  <si>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</si>
  <si>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</si>
  <si>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</si>
  <si>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</si>
  <si>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</si>
  <si>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</si>
  <si>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</si>
  <si>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</si>
  <si>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</si>
  <si>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</si>
  <si>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</si>
  <si>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</si>
  <si>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</si>
  <si>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</si>
  <si>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</si>
  <si>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</si>
  <si>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</si>
  <si>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</si>
  <si>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</si>
  <si>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</si>
  <si>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</si>
  <si>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</si>
  <si>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</si>
  <si>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</si>
  <si>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</si>
  <si>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</si>
  <si>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</si>
  <si>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</si>
  <si>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</si>
  <si>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</si>
  <si>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</si>
  <si>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</si>
  <si>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</si>
  <si>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</si>
  <si>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</si>
  <si>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</si>
  <si>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</si>
  <si>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</si>
  <si>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</si>
  <si>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</si>
  <si>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</si>
  <si>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</si>
  <si>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</si>
  <si>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</si>
  <si>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</si>
  <si>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</si>
  <si>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</si>
  <si>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</si>
  <si>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</si>
  <si>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</si>
  <si>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</si>
  <si>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</si>
  <si>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</si>
  <si>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</si>
  <si>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</si>
  <si>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</si>
  <si>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</si>
  <si>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</si>
  <si>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</si>
  <si>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</si>
  <si>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</si>
  <si>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</si>
  <si>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</si>
  <si>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</si>
  <si>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</si>
  <si>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</si>
  <si>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</si>
  <si>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</si>
  <si>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</si>
  <si>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</si>
  <si>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</si>
  <si>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</si>
  <si>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</si>
  <si>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</si>
  <si>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</si>
  <si>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</si>
  <si>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</si>
  <si>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</si>
  <si>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</si>
  <si>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</si>
  <si>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</si>
  <si>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</si>
  <si>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</si>
  <si>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</si>
  <si>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</si>
  <si>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</si>
  <si>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</si>
  <si>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</si>
  <si>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</si>
  <si>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</si>
  <si>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</si>
  <si>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</si>
  <si>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</si>
  <si>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</si>
  <si>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</si>
  <si>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</si>
  <si>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</si>
  <si>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</si>
  <si>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</si>
  <si>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</si>
  <si>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</si>
  <si>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</si>
  <si>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</si>
  <si>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</si>
  <si>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</si>
  <si>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</si>
  <si>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</si>
  <si>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</si>
  <si>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</si>
  <si>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</si>
  <si>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</si>
  <si>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</si>
  <si>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</si>
  <si>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</si>
  <si>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</si>
  <si>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</si>
  <si>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</si>
  <si>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</si>
  <si>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</si>
  <si>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</si>
  <si>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</si>
  <si>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</si>
  <si>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</si>
  <si>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</si>
  <si>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</si>
  <si>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</si>
  <si>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</si>
  <si>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</si>
  <si>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</si>
  <si>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</si>
  <si>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</si>
  <si>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</si>
  <si>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</si>
  <si>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</si>
  <si>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</si>
  <si>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</si>
  <si>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</si>
  <si>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</si>
  <si>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</si>
  <si>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</si>
  <si>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</si>
  <si>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</si>
  <si>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</si>
  <si>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</si>
  <si>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</si>
  <si>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</si>
  <si>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</si>
  <si>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</si>
  <si>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</si>
  <si>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</si>
  <si>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</si>
  <si>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</si>
  <si>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</si>
  <si>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</si>
  <si>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</si>
  <si>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</si>
  <si>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</si>
  <si>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</si>
  <si>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</si>
  <si>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</si>
  <si>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</si>
  <si>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</si>
  <si>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</si>
  <si>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</si>
  <si>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</si>
  <si>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</si>
  <si>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</si>
  <si>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</si>
  <si>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</si>
  <si>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</si>
  <si>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</si>
  <si>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</si>
  <si>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</si>
  <si>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</si>
  <si>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</si>
  <si>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</si>
  <si>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</si>
  <si>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</si>
  <si>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</si>
  <si>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</si>
  <si>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</si>
  <si>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</si>
  <si>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</si>
  <si>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</si>
  <si>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</si>
  <si>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</si>
  <si>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</si>
  <si>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</si>
  <si>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</si>
  <si>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</si>
  <si>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</si>
  <si>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</si>
  <si>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</si>
  <si>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</si>
  <si>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</si>
  <si>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</si>
  <si>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</si>
  <si>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</si>
  <si>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</si>
  <si>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</si>
  <si>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</si>
  <si>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</si>
  <si>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</si>
  <si>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</si>
  <si>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</si>
  <si>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</si>
  <si>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</si>
  <si>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</si>
  <si>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</si>
  <si>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</si>
  <si>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</si>
  <si>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</si>
  <si>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</si>
  <si>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</si>
  <si>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</si>
  <si>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</si>
  <si>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</si>
  <si>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</si>
  <si>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</si>
  <si>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</si>
  <si>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</si>
  <si>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</si>
  <si>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</si>
  <si>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</si>
  <si>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</si>
  <si>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</si>
  <si>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</si>
  <si>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</si>
  <si>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</si>
  <si>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</si>
  <si>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</si>
  <si>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</si>
  <si>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</si>
  <si>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</si>
  <si>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</si>
  <si>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</si>
  <si>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</si>
  <si>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</si>
  <si>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</si>
  <si>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</si>
  <si>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</si>
  <si>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</si>
  <si>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</si>
  <si>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</si>
  <si>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</si>
  <si>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</si>
  <si>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</si>
  <si>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</si>
  <si>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</si>
  <si>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</si>
  <si>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</si>
  <si>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</si>
  <si>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</si>
  <si>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</si>
  <si>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</si>
  <si>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</si>
  <si>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</si>
  <si>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</si>
  <si>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</si>
  <si>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</si>
  <si>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</si>
  <si>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</si>
  <si>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</si>
  <si>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</si>
  <si>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</si>
  <si>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</si>
  <si>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</si>
  <si>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</si>
  <si>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</si>
  <si>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</si>
  <si>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</si>
  <si>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</si>
  <si>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</si>
  <si>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</si>
  <si>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</si>
  <si>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</si>
  <si>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</si>
  <si>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</si>
  <si>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</si>
  <si>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</si>
  <si>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</si>
  <si>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</si>
  <si>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</si>
  <si>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</si>
  <si>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</si>
  <si>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</si>
  <si>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</si>
  <si>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</si>
  <si>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</si>
  <si>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</si>
  <si>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</si>
  <si>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</si>
  <si>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</si>
  <si>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</si>
  <si>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</si>
  <si>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</si>
  <si>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</si>
  <si>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</si>
  <si>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</si>
  <si>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</si>
  <si>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</si>
  <si>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</si>
  <si>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</si>
  <si>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</si>
  <si>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</si>
  <si>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</si>
  <si>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</si>
  <si>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</si>
  <si>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</si>
  <si>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</si>
  <si>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</si>
  <si>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</si>
  <si>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</si>
  <si>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</si>
  <si>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</si>
  <si>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</si>
  <si>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</si>
  <si>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</si>
  <si>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</si>
  <si>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</si>
  <si>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</si>
  <si>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</si>
  <si>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</si>
  <si>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</si>
  <si>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</si>
  <si>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</si>
  <si>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</si>
  <si>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</si>
  <si>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</si>
  <si>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</si>
  <si>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</si>
  <si>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</si>
  <si>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</si>
  <si>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</si>
  <si>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</si>
  <si>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</si>
  <si>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</si>
  <si>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</si>
  <si>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</si>
  <si>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</si>
  <si>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</si>
  <si>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</si>
  <si>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</si>
  <si>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</si>
  <si>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</si>
  <si>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</si>
  <si>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</si>
  <si>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</si>
  <si>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</si>
  <si>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</si>
  <si>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</si>
  <si>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</si>
  <si>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</si>
  <si>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</si>
  <si>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</si>
  <si>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</si>
  <si>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</si>
  <si>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</si>
  <si>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</si>
  <si>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</si>
  <si>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</si>
  <si>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</si>
  <si>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</si>
  <si>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</si>
  <si>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</si>
  <si>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</si>
  <si>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</si>
  <si>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</si>
  <si>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</si>
  <si>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</si>
  <si>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</si>
  <si>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</si>
  <si>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</si>
  <si>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</si>
  <si>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</si>
  <si>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</si>
  <si>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</si>
  <si>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</si>
  <si>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</si>
  <si>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</si>
  <si>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</si>
  <si>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</si>
  <si>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</si>
  <si>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</si>
  <si>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</si>
  <si>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</si>
  <si>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</si>
  <si>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</si>
  <si>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</si>
  <si>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</si>
  <si>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</si>
  <si>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</si>
  <si>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</si>
  <si>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</si>
  <si>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</si>
  <si>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</si>
  <si>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</si>
  <si>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</si>
  <si>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</si>
  <si>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</si>
  <si>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</si>
  <si>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</si>
  <si>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</si>
  <si>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</si>
  <si>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</si>
  <si>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</si>
  <si>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</si>
  <si>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</si>
  <si>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</si>
  <si>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</si>
  <si>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</si>
  <si>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</si>
  <si>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</si>
  <si>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</si>
  <si>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</si>
  <si>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</si>
  <si>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</si>
  <si>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</si>
  <si>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</si>
  <si>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</si>
  <si>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</si>
  <si>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</si>
  <si>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</si>
  <si>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</si>
  <si>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</si>
  <si>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</si>
  <si>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</si>
  <si>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</si>
  <si>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</si>
  <si>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</si>
  <si>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</si>
  <si>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</si>
  <si>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</si>
  <si>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</si>
  <si>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</si>
  <si>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</si>
  <si>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</si>
  <si>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</si>
  <si>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</si>
  <si>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</si>
  <si>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</si>
  <si>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</si>
  <si>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</si>
  <si>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</si>
  <si>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</si>
  <si>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</si>
  <si>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</si>
  <si>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</si>
  <si>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</si>
  <si>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</si>
  <si>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</si>
  <si>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</si>
  <si>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</si>
  <si>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</si>
  <si>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</si>
  <si>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</si>
  <si>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</si>
  <si>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</si>
  <si>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</si>
  <si>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</si>
  <si>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</si>
  <si>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</si>
  <si>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</si>
  <si>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</si>
  <si>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</si>
  <si>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</si>
  <si>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</si>
  <si>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</si>
  <si>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</si>
  <si>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</si>
  <si>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</si>
  <si>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</si>
  <si>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</si>
  <si>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</si>
  <si>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</si>
  <si>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</si>
  <si>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</si>
  <si>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</si>
  <si>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</si>
  <si>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</si>
  <si>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</si>
  <si>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</si>
  <si>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</si>
  <si>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</si>
  <si>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</si>
  <si>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</si>
  <si>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</si>
  <si>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</si>
  <si>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</si>
  <si>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</si>
  <si>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</si>
  <si>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</si>
  <si>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</si>
  <si>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</si>
  <si>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</si>
  <si>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</si>
  <si>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</si>
  <si>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</si>
  <si>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</si>
  <si>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</si>
  <si>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</si>
  <si>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</si>
  <si>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</si>
  <si>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</si>
  <si>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</si>
  <si>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</si>
  <si>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</si>
  <si>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</si>
  <si>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</si>
  <si>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</si>
  <si>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</si>
  <si>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</si>
  <si>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</si>
  <si>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</si>
  <si>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</si>
  <si>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</si>
  <si>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</si>
  <si>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</si>
  <si>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</si>
  <si>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</si>
  <si>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</si>
  <si>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</si>
  <si>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</si>
  <si>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</si>
  <si>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</si>
  <si>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</si>
  <si>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</si>
  <si>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</si>
  <si>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</si>
  <si>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</si>
  <si>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</si>
  <si>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</si>
  <si>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</si>
  <si>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</si>
  <si>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</si>
  <si>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</si>
  <si>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</si>
  <si>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</si>
  <si>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</si>
  <si>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</si>
  <si>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</si>
  <si>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</si>
  <si>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</si>
  <si>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</si>
  <si>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</si>
  <si>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</si>
  <si>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</si>
  <si>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</si>
  <si>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</si>
  <si>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</si>
  <si>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</si>
  <si>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</si>
  <si>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</si>
  <si>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</si>
  <si>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</si>
  <si>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</si>
  <si>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</si>
  <si>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</si>
  <si>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</si>
  <si>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</si>
  <si>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</si>
  <si>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</si>
  <si>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</si>
  <si>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</si>
  <si>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</si>
  <si>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</si>
  <si>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</si>
  <si>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</si>
  <si>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</si>
  <si>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</si>
  <si>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</si>
  <si>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</si>
  <si>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</si>
  <si>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</si>
  <si>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</si>
  <si>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</si>
  <si>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</si>
  <si>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</si>
  <si>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</si>
  <si>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</si>
  <si>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</si>
  <si>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</si>
  <si>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</si>
  <si>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</si>
  <si>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</si>
  <si>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</si>
  <si>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</si>
  <si>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</si>
  <si>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</si>
  <si>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</si>
  <si>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</si>
  <si>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</si>
  <si>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</si>
  <si>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</si>
  <si>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</si>
  <si>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</si>
  <si>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</si>
  <si>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</si>
  <si>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</si>
  <si>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</si>
  <si>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</si>
  <si>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</si>
  <si>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</si>
  <si>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</si>
  <si>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</si>
  <si>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</si>
  <si>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</si>
  <si>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</si>
  <si>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</si>
  <si>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</si>
  <si>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</si>
  <si>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</si>
  <si>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</si>
  <si>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</si>
  <si>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</si>
  <si>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</si>
  <si>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</si>
  <si>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</si>
  <si>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</si>
  <si>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</si>
  <si>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</si>
  <si>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</si>
  <si>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</si>
  <si>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</si>
  <si>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</si>
  <si>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</si>
  <si>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</si>
  <si>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</si>
  <si>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</si>
  <si>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</si>
  <si>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</si>
  <si>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</si>
  <si>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</si>
  <si>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</si>
  <si>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</si>
  <si>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</si>
  <si>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</si>
  <si>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</si>
  <si>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</si>
  <si>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</si>
  <si>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</si>
  <si>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</si>
  <si>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</si>
  <si>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</si>
  <si>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</si>
  <si>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</si>
  <si>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</si>
  <si>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</si>
  <si>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</si>
  <si>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</si>
  <si>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</si>
  <si>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</si>
  <si>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</si>
  <si>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</si>
  <si>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</si>
  <si>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</si>
  <si>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</si>
  <si>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</si>
  <si>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</si>
  <si>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</si>
  <si>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</si>
  <si>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</si>
  <si>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</si>
  <si>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</si>
  <si>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</si>
  <si>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</si>
  <si>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</si>
  <si>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</si>
  <si>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</si>
  <si>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</si>
  <si>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</si>
  <si>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</si>
  <si>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</si>
  <si>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</si>
  <si>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</si>
  <si>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</si>
  <si>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</si>
  <si>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</si>
  <si>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</si>
  <si>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</si>
  <si>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</si>
  <si>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</si>
  <si>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</si>
  <si>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</si>
  <si>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</si>
  <si>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</si>
  <si>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</si>
  <si>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</si>
  <si>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</si>
  <si>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</si>
  <si>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</si>
  <si>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</si>
  <si>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</si>
  <si>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</si>
  <si>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</si>
  <si>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</si>
  <si>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</si>
  <si>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</si>
  <si>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</si>
  <si>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</si>
  <si>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</si>
  <si>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</si>
  <si>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</si>
  <si>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</si>
  <si>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</si>
  <si>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</si>
  <si>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</si>
  <si>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</si>
  <si>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</si>
  <si>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</si>
  <si>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</si>
  <si>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</si>
  <si>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</si>
  <si>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</si>
  <si>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</si>
  <si>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</si>
  <si>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</si>
  <si>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</si>
  <si>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</si>
  <si>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</si>
  <si>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</si>
  <si>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</si>
  <si>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</si>
  <si>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</si>
  <si>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</si>
  <si>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</si>
  <si>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</si>
  <si>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</si>
  <si>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</si>
  <si>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</si>
  <si>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</si>
  <si>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</si>
  <si>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</si>
  <si>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</si>
  <si>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</si>
  <si>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</si>
  <si>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</si>
  <si>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</si>
  <si>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</si>
  <si>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</si>
  <si>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</si>
  <si>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</si>
  <si>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</si>
  <si>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</si>
  <si>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</si>
  <si>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</si>
  <si>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</si>
  <si>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</si>
  <si>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</si>
  <si>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</si>
  <si>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</si>
  <si>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</si>
  <si>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</si>
  <si>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</si>
  <si>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</si>
  <si>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</si>
  <si>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</si>
  <si>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</si>
  <si>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</si>
  <si>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</si>
  <si>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</si>
  <si>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</si>
  <si>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</si>
  <si>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</si>
  <si>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</si>
  <si>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</si>
  <si>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</si>
  <si>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</si>
  <si>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</si>
  <si>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</si>
  <si>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</si>
  <si>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</si>
  <si>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</si>
  <si>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</si>
  <si>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</si>
  <si>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</si>
  <si>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</si>
  <si>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</si>
  <si>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</si>
  <si>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</si>
  <si>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</si>
  <si>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</si>
  <si>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</si>
  <si>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</si>
  <si>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</si>
  <si>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</si>
  <si>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</si>
  <si>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</si>
  <si>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</si>
  <si>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</si>
  <si>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</si>
  <si>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</si>
  <si>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</si>
  <si>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</si>
  <si>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</si>
  <si>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</si>
  <si>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</si>
  <si>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</si>
  <si>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</si>
  <si>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</si>
  <si>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</si>
  <si>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</si>
  <si>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</si>
  <si>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</si>
  <si>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</si>
  <si>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</si>
  <si>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</si>
  <si>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</si>
  <si>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</si>
  <si>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</si>
  <si>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</si>
  <si>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</si>
  <si>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</si>
  <si>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</si>
  <si>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</si>
  <si>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</si>
  <si>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</si>
  <si>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</si>
  <si>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</si>
  <si>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</si>
  <si>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</si>
  <si>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</si>
  <si>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</si>
  <si>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</si>
  <si>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</si>
  <si>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</si>
  <si>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</si>
  <si>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</si>
  <si>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</si>
  <si>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</si>
  <si>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</si>
  <si>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</si>
  <si>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</si>
  <si>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</si>
  <si>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</si>
  <si>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</si>
  <si>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</si>
  <si>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</si>
  <si>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</si>
  <si>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</si>
  <si>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</si>
  <si>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</si>
  <si>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</si>
  <si>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</si>
  <si>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</si>
  <si>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</si>
  <si>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</si>
  <si>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</si>
  <si>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</si>
  <si>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</si>
  <si>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</si>
  <si>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</si>
  <si>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</si>
  <si>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</si>
  <si>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</si>
  <si>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</si>
  <si>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</si>
  <si>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</si>
  <si>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</si>
  <si>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</si>
  <si>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</si>
  <si>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</si>
  <si>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</si>
  <si>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</si>
  <si>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</si>
  <si>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</si>
  <si>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</si>
  <si>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</si>
  <si>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</si>
  <si>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</si>
  <si>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</si>
  <si>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</si>
  <si>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</si>
  <si>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</si>
  <si>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</si>
  <si>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</si>
  <si>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</si>
  <si>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</si>
  <si>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</si>
  <si>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</si>
  <si>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</si>
  <si>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</si>
  <si>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</si>
  <si>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</si>
  <si>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</si>
  <si>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</si>
  <si>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</si>
  <si>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</si>
  <si>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</si>
  <si>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</si>
  <si>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</si>
  <si>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</si>
  <si>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</si>
  <si>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</si>
  <si>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</si>
  <si>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</si>
  <si>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</si>
  <si>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</si>
  <si>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</si>
  <si>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</si>
  <si>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</si>
  <si>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</si>
  <si>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</si>
  <si>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</si>
  <si>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</si>
  <si>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</si>
  <si>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</si>
  <si>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</si>
  <si>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</si>
  <si>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</si>
  <si>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</si>
  <si>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</si>
  <si>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</si>
  <si>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</si>
  <si>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</si>
  <si>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</si>
  <si>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</si>
  <si>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</si>
  <si>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</si>
  <si>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</si>
  <si>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</si>
  <si>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</si>
  <si>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</si>
  <si>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</si>
  <si>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</si>
  <si>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</si>
  <si>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</si>
  <si>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</si>
  <si>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</si>
  <si>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</si>
  <si>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</si>
  <si>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</si>
  <si>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</si>
  <si>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</si>
  <si>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</si>
  <si>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</si>
  <si>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</si>
  <si>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</si>
  <si>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</si>
  <si>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</si>
  <si>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</si>
  <si>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</si>
  <si>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</si>
  <si>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</si>
  <si>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</si>
  <si>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</si>
  <si>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</si>
  <si>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</si>
  <si>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</si>
  <si>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</si>
  <si>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</si>
  <si>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</si>
  <si>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</si>
  <si>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</si>
  <si>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</si>
  <si>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</si>
  <si>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</si>
  <si>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</si>
  <si>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</si>
  <si>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</si>
  <si>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</si>
  <si>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</si>
  <si>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</si>
  <si>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</si>
  <si>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</si>
  <si>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</si>
  <si>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</si>
  <si>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</si>
  <si>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</si>
  <si>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</si>
  <si>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</si>
  <si>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</si>
  <si>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</si>
  <si>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</si>
  <si>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</si>
  <si>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</si>
  <si>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</si>
  <si>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</si>
  <si>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</si>
  <si>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</si>
  <si>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</si>
  <si>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</si>
  <si>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</si>
  <si>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</si>
  <si>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</si>
  <si>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</si>
  <si>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</si>
  <si>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</si>
  <si>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Grande Lisboa</t>
  </si>
  <si>
    <t>Acores</t>
  </si>
  <si>
    <t>Lisboa</t>
  </si>
  <si>
    <t>Minho</t>
  </si>
  <si>
    <t>Alentejo</t>
  </si>
  <si>
    <t>Beira Interior</t>
  </si>
  <si>
    <t>Beira Litoral</t>
  </si>
  <si>
    <t>Ribatejo</t>
  </si>
  <si>
    <t>Algarve</t>
  </si>
  <si>
    <t>Grande Porto</t>
  </si>
  <si>
    <t>Madeira</t>
  </si>
  <si>
    <t>Tras-os-Montes</t>
  </si>
  <si>
    <t>Porto</t>
  </si>
  <si>
    <t>Reporting Date: 31/07/25</t>
  </si>
  <si>
    <t>Cut-off Date: 30/06/25</t>
  </si>
  <si>
    <t>30/06/25</t>
  </si>
  <si>
    <t>43.6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</si>
  <si>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</si>
  <si>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</si>
  <si>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</si>
  <si>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</si>
  <si>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</si>
  <si>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</si>
  <si>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</si>
  <si>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</si>
  <si>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</si>
  <si>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</si>
  <si>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</si>
  <si>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</si>
  <si>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</si>
  <si>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</si>
  <si>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</si>
  <si>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</si>
  <si>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</si>
  <si>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</si>
  <si>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</si>
  <si>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</si>
  <si>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</si>
  <si>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</si>
  <si>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</si>
  <si>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</si>
  <si>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</si>
  <si>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</si>
  <si>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</si>
  <si>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</si>
  <si>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</si>
  <si>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</si>
  <si>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</si>
  <si>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</si>
  <si>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</si>
  <si>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</si>
  <si>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</si>
  <si>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</si>
  <si>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</si>
  <si>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</si>
  <si>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</si>
  <si>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</si>
  <si>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</si>
  <si>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</si>
  <si>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</si>
  <si>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</si>
  <si>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</si>
  <si>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</si>
  <si>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</si>
  <si>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</si>
  <si>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</si>
  <si>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</si>
  <si>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</si>
  <si>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</si>
  <si>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</si>
  <si>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</si>
  <si>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</si>
  <si>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</si>
  <si>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</si>
  <si>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</si>
  <si>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</si>
  <si>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</si>
  <si>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</si>
  <si>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</si>
  <si>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</si>
  <si>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</si>
  <si>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</si>
  <si>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</si>
  <si>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</si>
  <si>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</si>
  <si>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</si>
  <si>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</si>
  <si>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</si>
  <si>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</si>
  <si>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</si>
  <si>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</si>
  <si>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</si>
  <si>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</si>
  <si>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</si>
  <si>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</si>
  <si>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</si>
  <si>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</si>
  <si>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</si>
  <si>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</si>
  <si>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</si>
  <si>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</si>
  <si>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</si>
  <si>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</si>
  <si>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</si>
  <si>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</si>
  <si>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</si>
  <si>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</si>
  <si>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</si>
  <si>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</si>
  <si>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</si>
  <si>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</si>
  <si>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</si>
  <si>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</si>
  <si>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</si>
  <si>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</si>
  <si>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</si>
  <si>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</si>
  <si>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</si>
  <si>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</si>
  <si>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</si>
  <si>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</si>
  <si>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</si>
  <si>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</si>
  <si>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</si>
  <si>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</si>
  <si>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</si>
  <si>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</si>
  <si>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</si>
  <si>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</si>
  <si>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</si>
  <si>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</si>
  <si>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Norte</t>
  </si>
  <si>
    <t>Região Autónoma dos Açores</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</si>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</sst>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68894</xdr:colOff>
      <xdr:row>143</xdr:row>
      <xdr:rowOff>49623</xdr:rowOff>
    </xdr:to>
    <xdr:pic>
      <xdr:nvPicPr>
        <xdr:cNvPr id="2" name="Picture 1">
          <a:extLst>
            <a:ext uri="{FF2B5EF4-FFF2-40B4-BE49-F238E27FC236}">
              <a16:creationId xmlns:a16="http://schemas.microsoft.com/office/drawing/2014/main" id="{94D25F35-296D-4426-A203-72936CD975AF}"/>
            </a:ext>
          </a:extLst>
        </xdr:cNvPr>
        <xdr:cNvPicPr>
          <a:picLocks noChangeAspect="1"/>
        </xdr:cNvPicPr>
      </xdr:nvPicPr>
      <xdr:blipFill>
        <a:blip xmlns:r="http://schemas.openxmlformats.org/officeDocument/2006/relationships" r:embed="rId1"/>
        <a:stretch>
          <a:fillRect/>
        </a:stretch>
      </xdr:blipFill>
      <xdr:spPr>
        <a:xfrm>
          <a:off x="478630" y="23285450"/>
          <a:ext cx="9496264" cy="4005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34" t="s">
        <v>1124</v>
      </c>
      <c r="E6" s="234"/>
      <c r="F6" s="234"/>
      <c r="G6" s="234"/>
      <c r="H6" s="234"/>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7" t="s">
        <v>13</v>
      </c>
      <c r="E24" s="238" t="s">
        <v>14</v>
      </c>
      <c r="F24" s="238"/>
      <c r="G24" s="238"/>
      <c r="H24" s="238"/>
      <c r="I24" s="6"/>
      <c r="J24" s="7"/>
    </row>
    <row r="25" spans="2:10" x14ac:dyDescent="0.35">
      <c r="B25" s="5"/>
      <c r="C25" s="6"/>
      <c r="D25" s="6"/>
      <c r="H25" s="6"/>
      <c r="I25" s="6"/>
      <c r="J25" s="7"/>
    </row>
    <row r="26" spans="2:10" x14ac:dyDescent="0.35">
      <c r="B26" s="5"/>
      <c r="C26" s="6"/>
      <c r="D26" s="237" t="s">
        <v>1145</v>
      </c>
      <c r="E26" s="238" t="s">
        <v>14</v>
      </c>
      <c r="F26" s="238"/>
      <c r="G26" s="238"/>
      <c r="H26" s="238"/>
      <c r="I26" s="6"/>
      <c r="J26" s="7"/>
    </row>
    <row r="27" spans="2:10" x14ac:dyDescent="0.35">
      <c r="B27" s="5"/>
      <c r="C27" s="6"/>
      <c r="D27" s="14"/>
      <c r="E27" s="14"/>
      <c r="F27" s="14"/>
      <c r="G27" s="14"/>
      <c r="H27" s="14"/>
      <c r="I27" s="6"/>
      <c r="J27" s="7"/>
    </row>
    <row r="28" spans="2:10" x14ac:dyDescent="0.35">
      <c r="B28" s="5"/>
      <c r="C28" s="6"/>
      <c r="D28" s="237" t="s">
        <v>15</v>
      </c>
      <c r="E28" s="238" t="s">
        <v>14</v>
      </c>
      <c r="F28" s="238"/>
      <c r="G28" s="238"/>
      <c r="H28" s="238"/>
      <c r="I28" s="6"/>
      <c r="J28" s="7"/>
    </row>
    <row r="29" spans="2:10" x14ac:dyDescent="0.35">
      <c r="B29" s="5"/>
      <c r="C29" s="6"/>
      <c r="I29" s="6"/>
      <c r="J29" s="7"/>
    </row>
    <row r="30" spans="2:10" x14ac:dyDescent="0.35">
      <c r="B30" s="5"/>
      <c r="C30" s="6"/>
      <c r="D30" s="237" t="s">
        <v>16</v>
      </c>
      <c r="E30" s="238" t="s">
        <v>14</v>
      </c>
      <c r="F30" s="238"/>
      <c r="G30" s="238"/>
      <c r="H30" s="238"/>
      <c r="I30" s="6"/>
      <c r="J30" s="7"/>
    </row>
    <row r="31" spans="2:10" x14ac:dyDescent="0.35">
      <c r="B31" s="5"/>
      <c r="C31" s="6"/>
      <c r="D31" s="6"/>
      <c r="E31" s="6"/>
      <c r="F31" s="6"/>
      <c r="G31" s="6"/>
      <c r="H31" s="6"/>
      <c r="I31" s="6"/>
      <c r="J31" s="7"/>
    </row>
    <row r="32" spans="2:10" x14ac:dyDescent="0.35">
      <c r="B32" s="5"/>
      <c r="C32" s="6"/>
      <c r="D32" s="235" t="s">
        <v>1127</v>
      </c>
      <c r="E32" s="236"/>
      <c r="F32" s="236"/>
      <c r="G32" s="236"/>
      <c r="H32" s="236"/>
      <c r="I32" s="6"/>
      <c r="J32" s="7"/>
    </row>
    <row r="33" spans="2:10" x14ac:dyDescent="0.35">
      <c r="B33" s="5"/>
      <c r="C33" s="6"/>
      <c r="D33" s="6"/>
      <c r="E33" s="6"/>
      <c r="F33" s="13"/>
      <c r="G33" s="6"/>
      <c r="H33" s="6"/>
      <c r="I33" s="6"/>
      <c r="J33" s="7"/>
    </row>
    <row r="34" spans="2:10" x14ac:dyDescent="0.35">
      <c r="B34" s="5"/>
      <c r="C34" s="6"/>
      <c r="D34" s="235" t="s">
        <v>938</v>
      </c>
      <c r="E34" s="236"/>
      <c r="F34" s="236"/>
      <c r="G34" s="236"/>
      <c r="H34" s="236"/>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70" sqref="C70:C7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837.55588478999994</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779.80808222605731</v>
      </c>
      <c r="F40" s="39"/>
      <c r="H40" s="20"/>
      <c r="L40" s="20"/>
      <c r="M40" s="20"/>
      <c r="N40" s="52"/>
    </row>
    <row r="41" spans="1:14" outlineLevel="1" x14ac:dyDescent="0.35">
      <c r="A41" s="22" t="s">
        <v>58</v>
      </c>
      <c r="B41" s="45" t="s">
        <v>59</v>
      </c>
      <c r="C41" s="90">
        <v>627.06282113062491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0.32592647464999996</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237.55588478999994</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781.95841847999998</v>
      </c>
      <c r="E54" s="47"/>
      <c r="F54" s="97">
        <f>IF($C$58=0,"",IF(C54="[for completion]","",C54/$C$58))</f>
        <v>0.93361939505214042</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55.597466310000001</v>
      </c>
      <c r="E56" s="47"/>
      <c r="F56" s="97">
        <f>IF($C$58=0,"",IF(C56="[for completion]","",C56/$C$58))</f>
        <v>6.6380604947859606E-2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837.55588478999994</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9.6005270106032476</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129.38946515999999</v>
      </c>
      <c r="D70" s="90" t="s">
        <v>655</v>
      </c>
      <c r="E70" s="18"/>
      <c r="F70" s="97">
        <f t="shared" ref="F70:F76" si="1">IF($C$77=0,"",IF(C70="[for completion]","",C70/$C$77))</f>
        <v>0.15448457530979171</v>
      </c>
      <c r="G70" s="97" t="str">
        <f>IF($D$77=0,"",IF(D70="[Mark as ND1 if not relevant]","",D70/$D$77))</f>
        <v/>
      </c>
      <c r="H70" s="20"/>
      <c r="L70" s="20"/>
      <c r="M70" s="20"/>
      <c r="N70" s="52"/>
    </row>
    <row r="71" spans="1:14" x14ac:dyDescent="0.35">
      <c r="A71" s="22" t="s">
        <v>98</v>
      </c>
      <c r="B71" s="18" t="s">
        <v>941</v>
      </c>
      <c r="C71" s="90">
        <v>115.33099959</v>
      </c>
      <c r="D71" s="90" t="s">
        <v>655</v>
      </c>
      <c r="E71" s="18"/>
      <c r="F71" s="97">
        <f t="shared" si="1"/>
        <v>0.13769946780198061</v>
      </c>
      <c r="G71" s="97" t="str">
        <f t="shared" ref="G71:G76" si="2">IF($D$77=0,"",IF(D71="[Mark as ND1 if not relevant]","",D71/$D$77))</f>
        <v/>
      </c>
      <c r="H71" s="20"/>
      <c r="L71" s="20"/>
      <c r="M71" s="20"/>
      <c r="N71" s="52"/>
    </row>
    <row r="72" spans="1:14" x14ac:dyDescent="0.35">
      <c r="A72" s="22" t="s">
        <v>99</v>
      </c>
      <c r="B72" s="18" t="s">
        <v>942</v>
      </c>
      <c r="C72" s="90">
        <v>78.555702640000007</v>
      </c>
      <c r="D72" s="90" t="s">
        <v>655</v>
      </c>
      <c r="E72" s="18"/>
      <c r="F72" s="97">
        <f t="shared" si="1"/>
        <v>9.3791595362852989E-2</v>
      </c>
      <c r="G72" s="97" t="str">
        <f t="shared" si="2"/>
        <v/>
      </c>
      <c r="H72" s="20"/>
      <c r="L72" s="20"/>
      <c r="M72" s="20"/>
      <c r="N72" s="52"/>
    </row>
    <row r="73" spans="1:14" x14ac:dyDescent="0.35">
      <c r="A73" s="22" t="s">
        <v>100</v>
      </c>
      <c r="B73" s="18" t="s">
        <v>943</v>
      </c>
      <c r="C73" s="90">
        <v>68.255490559999998</v>
      </c>
      <c r="D73" s="90" t="s">
        <v>655</v>
      </c>
      <c r="E73" s="18"/>
      <c r="F73" s="97">
        <f t="shared" si="1"/>
        <v>8.1493655288582517E-2</v>
      </c>
      <c r="G73" s="97" t="str">
        <f t="shared" si="2"/>
        <v/>
      </c>
      <c r="H73" s="20"/>
      <c r="L73" s="20"/>
      <c r="M73" s="20"/>
      <c r="N73" s="52"/>
    </row>
    <row r="74" spans="1:14" x14ac:dyDescent="0.35">
      <c r="A74" s="22" t="s">
        <v>101</v>
      </c>
      <c r="B74" s="18" t="s">
        <v>944</v>
      </c>
      <c r="C74" s="90">
        <v>73.756639840000005</v>
      </c>
      <c r="D74" s="90" t="s">
        <v>655</v>
      </c>
      <c r="E74" s="18"/>
      <c r="F74" s="97">
        <f t="shared" si="1"/>
        <v>8.8061753465552894E-2</v>
      </c>
      <c r="G74" s="97" t="str">
        <f t="shared" si="2"/>
        <v/>
      </c>
      <c r="H74" s="20"/>
      <c r="L74" s="20"/>
      <c r="M74" s="20"/>
      <c r="N74" s="52"/>
    </row>
    <row r="75" spans="1:14" x14ac:dyDescent="0.35">
      <c r="A75" s="22" t="s">
        <v>102</v>
      </c>
      <c r="B75" s="18" t="s">
        <v>945</v>
      </c>
      <c r="C75" s="90">
        <v>245.40348447000002</v>
      </c>
      <c r="D75" s="90" t="s">
        <v>655</v>
      </c>
      <c r="E75" s="18"/>
      <c r="F75" s="97">
        <f t="shared" si="1"/>
        <v>0.29299953462989509</v>
      </c>
      <c r="G75" s="97" t="str">
        <f t="shared" si="2"/>
        <v/>
      </c>
      <c r="H75" s="20"/>
      <c r="L75" s="20"/>
      <c r="M75" s="20"/>
      <c r="N75" s="52"/>
    </row>
    <row r="76" spans="1:14" x14ac:dyDescent="0.35">
      <c r="A76" s="22" t="s">
        <v>103</v>
      </c>
      <c r="B76" s="18" t="s">
        <v>946</v>
      </c>
      <c r="C76" s="90">
        <v>126.86410253</v>
      </c>
      <c r="D76" s="90" t="s">
        <v>655</v>
      </c>
      <c r="E76" s="18"/>
      <c r="F76" s="97">
        <f t="shared" si="1"/>
        <v>0.15146941814134415</v>
      </c>
      <c r="G76" s="97" t="str">
        <f t="shared" si="2"/>
        <v/>
      </c>
      <c r="H76" s="20"/>
      <c r="L76" s="20"/>
      <c r="M76" s="20"/>
      <c r="N76" s="52"/>
    </row>
    <row r="77" spans="1:14" x14ac:dyDescent="0.35">
      <c r="A77" s="22" t="s">
        <v>104</v>
      </c>
      <c r="B77" s="55" t="s">
        <v>83</v>
      </c>
      <c r="C77" s="92">
        <f>SUM(C70:C76)</f>
        <v>837.55588479000005</v>
      </c>
      <c r="D77" s="92">
        <f>SUM(D70:D76)</f>
        <v>0</v>
      </c>
      <c r="E77" s="39"/>
      <c r="F77" s="98">
        <f>SUM(F70:F76)</f>
        <v>0.99999999999999989</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3.33</v>
      </c>
      <c r="D89" s="94">
        <f>+C89+1</f>
        <v>4.33</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0</v>
      </c>
      <c r="D96" s="90">
        <f t="shared" si="7"/>
        <v>450</v>
      </c>
      <c r="E96" s="18"/>
      <c r="F96" s="97">
        <f t="shared" si="5"/>
        <v>0</v>
      </c>
      <c r="G96" s="97">
        <f t="shared" si="6"/>
        <v>0.75</v>
      </c>
      <c r="H96" s="20"/>
      <c r="L96" s="20"/>
      <c r="M96" s="20"/>
      <c r="N96" s="52"/>
    </row>
    <row r="97" spans="1:14" x14ac:dyDescent="0.35">
      <c r="A97" s="22" t="s">
        <v>129</v>
      </c>
      <c r="B97" s="18" t="s">
        <v>944</v>
      </c>
      <c r="C97" s="90">
        <v>150</v>
      </c>
      <c r="D97" s="90">
        <f t="shared" si="7"/>
        <v>0</v>
      </c>
      <c r="E97" s="18"/>
      <c r="F97" s="97">
        <f t="shared" si="5"/>
        <v>0.25</v>
      </c>
      <c r="G97" s="97">
        <f t="shared" si="6"/>
        <v>0</v>
      </c>
      <c r="H97" s="20"/>
      <c r="L97" s="20"/>
      <c r="M97" s="20"/>
    </row>
    <row r="98" spans="1:14" x14ac:dyDescent="0.35">
      <c r="A98" s="22" t="s">
        <v>130</v>
      </c>
      <c r="B98" s="18" t="s">
        <v>945</v>
      </c>
      <c r="C98" s="90">
        <v>0</v>
      </c>
      <c r="D98" s="90">
        <f>+C97+C98</f>
        <v>150</v>
      </c>
      <c r="E98" s="18"/>
      <c r="F98" s="97">
        <f t="shared" si="5"/>
        <v>0</v>
      </c>
      <c r="G98" s="97">
        <f t="shared" si="6"/>
        <v>0.25</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837.55588478999994</v>
      </c>
      <c r="D112" s="90">
        <f>+C112</f>
        <v>837.55588478999994</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837.55588478999994</v>
      </c>
      <c r="D131" s="90">
        <f>SUM(D112:D130)</f>
        <v>837.55588478999994</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0.21583717382174353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43.597466310000001</v>
      </c>
      <c r="E177" s="50"/>
      <c r="F177" s="97">
        <f>IF($C$179=0,"",IF(C177="[for completion]","",C177/$C$179))</f>
        <v>0.7841628261782565</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55.597466310000001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55.597466310000001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55.597466310000001</v>
      </c>
      <c r="D208" s="39"/>
      <c r="E208" s="50"/>
      <c r="F208" s="106">
        <f>IF($C$209=0,"",IF(C208="[for completion]","",C208/$C$209))</f>
        <v>1</v>
      </c>
      <c r="G208" s="50"/>
      <c r="H208" s="20"/>
      <c r="L208" s="20"/>
      <c r="M208" s="20"/>
      <c r="N208" s="52"/>
    </row>
    <row r="209" spans="1:14" outlineLevel="1" x14ac:dyDescent="0.35">
      <c r="A209" s="22" t="s">
        <v>273</v>
      </c>
      <c r="B209" s="55" t="s">
        <v>83</v>
      </c>
      <c r="C209" s="90">
        <f>SUM(C193:C207)</f>
        <v>55.597466310000001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55.597466310000001</v>
      </c>
      <c r="E217" s="59"/>
      <c r="F217" s="97">
        <f>IF($C$38=0,"",IF(C217="[for completion]","",IF(C217="","",C217/$C$38)))</f>
        <v>6.6380604947859606E-2</v>
      </c>
      <c r="G217" s="97">
        <f>IF($C$39=0,"",IF(C217="[for completion]","",IF(C217="","",C217/$C$39)))</f>
        <v>9.2662443849999998E-2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55.597466310000001</v>
      </c>
      <c r="E220" s="59"/>
      <c r="F220" s="88">
        <f>SUM(F217:F219)</f>
        <v>6.6380604947859606E-2</v>
      </c>
      <c r="G220" s="88">
        <f>SUM(G217:G219)</f>
        <v>9.2662443849999998E-2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H1" sqref="H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478</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1635.89627</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1.8547291799999999</v>
      </c>
      <c r="D22" s="91">
        <v>85</v>
      </c>
      <c r="E22" s="39"/>
      <c r="F22" s="97">
        <f>IF($C$37=0,"",IF(C22="[for completion]","",C22/$C$37))</f>
        <v>2.3719025668977279E-3</v>
      </c>
      <c r="G22" s="97">
        <f>IF($D$37=0,"",IF(D22="[for completion]","",D22/$D$37))</f>
        <v>0.17782426778242677</v>
      </c>
      <c r="H22"/>
      <c r="I22" s="39"/>
      <c r="L22" s="39"/>
      <c r="M22" s="48"/>
      <c r="N22" s="48"/>
    </row>
    <row r="23" spans="1:14" x14ac:dyDescent="0.35">
      <c r="A23" s="22" t="s">
        <v>447</v>
      </c>
      <c r="B23" s="39" t="s">
        <v>1154</v>
      </c>
      <c r="C23" s="90">
        <v>2.7847875099999997</v>
      </c>
      <c r="D23" s="91">
        <v>39</v>
      </c>
      <c r="E23" s="39"/>
      <c r="F23" s="97">
        <f t="shared" ref="F23:F36" si="0">IF($C$37=0,"",IF(C23="[for completion]","",C23/$C$37))</f>
        <v>3.5612987138282535E-3</v>
      </c>
      <c r="G23" s="97">
        <f t="shared" ref="G23:G36" si="1">IF($D$37=0,"",IF(D23="[for completion]","",D23/$D$37))</f>
        <v>8.1589958158995821E-2</v>
      </c>
      <c r="H23"/>
      <c r="I23" s="39"/>
      <c r="L23" s="39"/>
      <c r="M23" s="48"/>
      <c r="N23" s="48"/>
    </row>
    <row r="24" spans="1:14" x14ac:dyDescent="0.35">
      <c r="A24" s="22" t="s">
        <v>448</v>
      </c>
      <c r="B24" s="39" t="s">
        <v>1155</v>
      </c>
      <c r="C24" s="90">
        <v>4.4662215599999993</v>
      </c>
      <c r="D24" s="91">
        <v>37</v>
      </c>
      <c r="F24" s="97">
        <f t="shared" si="0"/>
        <v>5.7115844710535976E-3</v>
      </c>
      <c r="G24" s="97">
        <f t="shared" si="1"/>
        <v>7.7405857740585768E-2</v>
      </c>
      <c r="H24"/>
      <c r="I24" s="39"/>
      <c r="M24" s="48"/>
      <c r="N24" s="48"/>
    </row>
    <row r="25" spans="1:14" x14ac:dyDescent="0.35">
      <c r="A25" s="22" t="s">
        <v>449</v>
      </c>
      <c r="B25" s="39" t="s">
        <v>1156</v>
      </c>
      <c r="C25" s="90">
        <v>2.96464667</v>
      </c>
      <c r="D25" s="91">
        <v>17</v>
      </c>
      <c r="E25" s="58"/>
      <c r="F25" s="97">
        <f t="shared" si="0"/>
        <v>3.791309870111496E-3</v>
      </c>
      <c r="G25" s="97">
        <f t="shared" si="1"/>
        <v>3.5564853556485358E-2</v>
      </c>
      <c r="H25"/>
      <c r="I25" s="39"/>
      <c r="L25" s="58"/>
      <c r="M25" s="48"/>
      <c r="N25" s="48"/>
    </row>
    <row r="26" spans="1:14" x14ac:dyDescent="0.35">
      <c r="A26" s="22" t="s">
        <v>450</v>
      </c>
      <c r="B26" s="39" t="s">
        <v>1157</v>
      </c>
      <c r="C26" s="90">
        <v>3.7810352799999998</v>
      </c>
      <c r="D26" s="91">
        <v>17</v>
      </c>
      <c r="E26" s="58"/>
      <c r="F26" s="97">
        <f t="shared" si="0"/>
        <v>4.8353405892729139E-3</v>
      </c>
      <c r="G26" s="97">
        <f t="shared" si="1"/>
        <v>3.5564853556485358E-2</v>
      </c>
      <c r="H26"/>
      <c r="I26" s="39"/>
      <c r="L26" s="58"/>
      <c r="M26" s="48"/>
      <c r="N26" s="48"/>
    </row>
    <row r="27" spans="1:14" x14ac:dyDescent="0.35">
      <c r="A27" s="22" t="s">
        <v>451</v>
      </c>
      <c r="B27" s="39" t="s">
        <v>1158</v>
      </c>
      <c r="C27" s="90">
        <v>11.918560749999999</v>
      </c>
      <c r="D27" s="91">
        <v>40</v>
      </c>
      <c r="E27" s="58"/>
      <c r="F27" s="97">
        <f t="shared" si="0"/>
        <v>1.524193674283569E-2</v>
      </c>
      <c r="G27" s="97">
        <f t="shared" si="1"/>
        <v>8.3682008368200833E-2</v>
      </c>
      <c r="H27"/>
      <c r="I27" s="39"/>
      <c r="L27" s="58"/>
      <c r="M27" s="48"/>
      <c r="N27" s="48"/>
    </row>
    <row r="28" spans="1:14" x14ac:dyDescent="0.35">
      <c r="A28" s="22" t="s">
        <v>452</v>
      </c>
      <c r="B28" s="39" t="s">
        <v>1159</v>
      </c>
      <c r="C28" s="90">
        <v>9.4761909600000003</v>
      </c>
      <c r="D28" s="91">
        <v>24</v>
      </c>
      <c r="E28" s="58"/>
      <c r="F28" s="97">
        <f t="shared" si="0"/>
        <v>1.211853563571855E-2</v>
      </c>
      <c r="G28" s="97">
        <f t="shared" si="1"/>
        <v>5.0209205020920501E-2</v>
      </c>
      <c r="H28"/>
      <c r="I28" s="39"/>
      <c r="L28" s="58"/>
      <c r="M28" s="48"/>
      <c r="N28" s="48"/>
    </row>
    <row r="29" spans="1:14" x14ac:dyDescent="0.35">
      <c r="A29" s="22" t="s">
        <v>453</v>
      </c>
      <c r="B29" s="39" t="s">
        <v>1160</v>
      </c>
      <c r="C29" s="90">
        <v>10.519081470000001</v>
      </c>
      <c r="D29" s="91">
        <v>21</v>
      </c>
      <c r="E29" s="58"/>
      <c r="F29" s="97">
        <f t="shared" si="0"/>
        <v>1.3452226130447427E-2</v>
      </c>
      <c r="G29" s="97">
        <f t="shared" si="1"/>
        <v>4.3933054393305436E-2</v>
      </c>
      <c r="H29"/>
      <c r="I29" s="39"/>
      <c r="L29" s="58"/>
      <c r="M29" s="48"/>
      <c r="N29" s="48"/>
    </row>
    <row r="30" spans="1:14" x14ac:dyDescent="0.35">
      <c r="A30" s="22" t="s">
        <v>454</v>
      </c>
      <c r="B30" s="39" t="s">
        <v>1161</v>
      </c>
      <c r="C30" s="90">
        <v>26.739379289999999</v>
      </c>
      <c r="D30" s="91">
        <v>42</v>
      </c>
      <c r="E30" s="58"/>
      <c r="F30" s="97">
        <f t="shared" si="0"/>
        <v>3.4195397936858329E-2</v>
      </c>
      <c r="G30" s="97">
        <f t="shared" si="1"/>
        <v>8.7866108786610872E-2</v>
      </c>
      <c r="H30"/>
      <c r="I30" s="39"/>
      <c r="L30" s="58"/>
      <c r="M30" s="48"/>
      <c r="N30" s="48"/>
    </row>
    <row r="31" spans="1:14" x14ac:dyDescent="0.35">
      <c r="A31" s="22" t="s">
        <v>455</v>
      </c>
      <c r="B31" s="39" t="s">
        <v>1162</v>
      </c>
      <c r="C31" s="90">
        <v>21.652124860000001</v>
      </c>
      <c r="D31" s="91">
        <v>25</v>
      </c>
      <c r="E31" s="58"/>
      <c r="F31" s="97">
        <f t="shared" si="0"/>
        <v>2.7689611555161985E-2</v>
      </c>
      <c r="G31" s="97">
        <f t="shared" si="1"/>
        <v>5.2301255230125521E-2</v>
      </c>
      <c r="H31"/>
      <c r="I31" s="39"/>
      <c r="L31" s="58"/>
      <c r="M31" s="48"/>
      <c r="N31" s="48"/>
    </row>
    <row r="32" spans="1:14" x14ac:dyDescent="0.35">
      <c r="A32" s="22" t="s">
        <v>456</v>
      </c>
      <c r="B32" s="39" t="s">
        <v>1163</v>
      </c>
      <c r="C32" s="90">
        <v>67.141748180000008</v>
      </c>
      <c r="D32" s="91">
        <v>48</v>
      </c>
      <c r="E32" s="58"/>
      <c r="F32" s="97">
        <f t="shared" si="0"/>
        <v>8.5863578667664503E-2</v>
      </c>
      <c r="G32" s="97">
        <f t="shared" si="1"/>
        <v>0.100418410041841</v>
      </c>
      <c r="H32"/>
      <c r="I32" s="39"/>
      <c r="L32" s="58"/>
      <c r="M32" s="48"/>
      <c r="N32" s="48"/>
    </row>
    <row r="33" spans="1:14" x14ac:dyDescent="0.35">
      <c r="A33" s="22" t="s">
        <v>457</v>
      </c>
      <c r="B33" s="39" t="s">
        <v>1164</v>
      </c>
      <c r="C33" s="90">
        <v>283.88111096</v>
      </c>
      <c r="D33" s="91">
        <v>68</v>
      </c>
      <c r="E33" s="58"/>
      <c r="F33" s="97">
        <f t="shared" si="0"/>
        <v>0.36303862743983073</v>
      </c>
      <c r="G33" s="97">
        <f t="shared" si="1"/>
        <v>0.14225941422594143</v>
      </c>
      <c r="H33"/>
      <c r="I33" s="39"/>
      <c r="L33" s="58"/>
      <c r="M33" s="48"/>
      <c r="N33" s="48"/>
    </row>
    <row r="34" spans="1:14" x14ac:dyDescent="0.35">
      <c r="A34" s="22" t="s">
        <v>458</v>
      </c>
      <c r="B34" s="39" t="s">
        <v>1165</v>
      </c>
      <c r="C34" s="90">
        <v>132.85482776000001</v>
      </c>
      <c r="D34" s="91">
        <v>9</v>
      </c>
      <c r="E34" s="58"/>
      <c r="F34" s="97">
        <f t="shared" si="0"/>
        <v>0.16990011824189855</v>
      </c>
      <c r="G34" s="97">
        <f t="shared" si="1"/>
        <v>1.8828451882845189E-2</v>
      </c>
      <c r="H34"/>
      <c r="I34" s="39"/>
      <c r="L34" s="58"/>
      <c r="M34" s="48"/>
      <c r="N34" s="48"/>
    </row>
    <row r="35" spans="1:14" x14ac:dyDescent="0.35">
      <c r="A35" s="22" t="s">
        <v>459</v>
      </c>
      <c r="B35" s="39" t="s">
        <v>1166</v>
      </c>
      <c r="C35" s="90">
        <v>137.34034296000002</v>
      </c>
      <c r="D35" s="91">
        <v>5</v>
      </c>
      <c r="E35" s="58"/>
      <c r="F35" s="97">
        <f t="shared" si="0"/>
        <v>0.17563637619883585</v>
      </c>
      <c r="G35" s="97">
        <f t="shared" si="1"/>
        <v>1.0460251046025104E-2</v>
      </c>
      <c r="H35"/>
      <c r="I35" s="39"/>
      <c r="L35" s="58"/>
      <c r="M35" s="48"/>
      <c r="N35" s="48"/>
    </row>
    <row r="36" spans="1:14" x14ac:dyDescent="0.35">
      <c r="A36" s="22" t="s">
        <v>460</v>
      </c>
      <c r="B36" s="39" t="s">
        <v>1167</v>
      </c>
      <c r="C36" s="90">
        <v>64.583631089999997</v>
      </c>
      <c r="D36" s="91">
        <v>1</v>
      </c>
      <c r="E36" s="58"/>
      <c r="F36" s="97">
        <f t="shared" si="0"/>
        <v>8.2592155239584311E-2</v>
      </c>
      <c r="G36" s="97">
        <f t="shared" si="1"/>
        <v>2.0920502092050207E-3</v>
      </c>
      <c r="H36"/>
      <c r="I36" s="39"/>
      <c r="L36" s="58"/>
      <c r="M36" s="48"/>
      <c r="N36" s="48"/>
    </row>
    <row r="37" spans="1:14" x14ac:dyDescent="0.35">
      <c r="A37" s="22" t="s">
        <v>461</v>
      </c>
      <c r="B37" s="49" t="s">
        <v>83</v>
      </c>
      <c r="C37" s="92">
        <f>SUM(C22:C36)</f>
        <v>781.95841848000009</v>
      </c>
      <c r="D37" s="47">
        <f>SUM(D22:D36)</f>
        <v>478</v>
      </c>
      <c r="E37" s="58"/>
      <c r="F37" s="98">
        <f>SUM(F22:F36)</f>
        <v>1</v>
      </c>
      <c r="G37" s="98">
        <f>SUM(G22:G36)</f>
        <v>1</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710.92091848000007</v>
      </c>
      <c r="E39" s="67"/>
      <c r="F39" s="97">
        <f>IF($C$42=0,"",IF(C39="[for completion]","",C39/$C$42))</f>
        <v>0.90915437659960829</v>
      </c>
      <c r="G39" s="47"/>
      <c r="H39"/>
      <c r="I39" s="39"/>
      <c r="L39" s="67"/>
      <c r="M39" s="48"/>
      <c r="N39" s="47"/>
    </row>
    <row r="40" spans="1:14" x14ac:dyDescent="0.35">
      <c r="A40" s="22" t="s">
        <v>465</v>
      </c>
      <c r="B40" s="39" t="s">
        <v>466</v>
      </c>
      <c r="C40" s="90">
        <v>71.037499999999994</v>
      </c>
      <c r="E40" s="67"/>
      <c r="F40" s="97">
        <f>IF($C$42=0,"",IF(C40="[for completion]","",C40/$C$42))</f>
        <v>9.084562340039172E-2</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781.95841848000009</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0.15953999999999999</v>
      </c>
      <c r="G104" s="22"/>
      <c r="H104"/>
      <c r="I104" s="39"/>
      <c r="N104" s="22"/>
    </row>
    <row r="105" spans="1:14" x14ac:dyDescent="0.35">
      <c r="A105" s="22" t="s">
        <v>529</v>
      </c>
      <c r="B105" s="39" t="s">
        <v>1169</v>
      </c>
      <c r="C105" s="88">
        <v>0.14088000000000001</v>
      </c>
      <c r="G105" s="22"/>
      <c r="H105"/>
      <c r="I105" s="39"/>
      <c r="N105" s="22"/>
    </row>
    <row r="106" spans="1:14" x14ac:dyDescent="0.35">
      <c r="A106" s="22" t="s">
        <v>530</v>
      </c>
      <c r="B106" s="39" t="s">
        <v>1170</v>
      </c>
      <c r="C106" s="88">
        <v>0.13689999999999999</v>
      </c>
      <c r="G106" s="22"/>
      <c r="H106"/>
      <c r="I106" s="39"/>
      <c r="N106" s="22"/>
    </row>
    <row r="107" spans="1:14" x14ac:dyDescent="0.35">
      <c r="A107" s="22" t="s">
        <v>531</v>
      </c>
      <c r="B107" s="39" t="s">
        <v>1171</v>
      </c>
      <c r="C107" s="88">
        <v>0.10685</v>
      </c>
      <c r="G107" s="22"/>
      <c r="H107"/>
      <c r="I107" s="39"/>
      <c r="N107" s="22"/>
    </row>
    <row r="108" spans="1:14" x14ac:dyDescent="0.35">
      <c r="A108" s="22" t="s">
        <v>532</v>
      </c>
      <c r="B108" s="39" t="s">
        <v>1172</v>
      </c>
      <c r="C108" s="88">
        <v>8.1430000000000002E-2</v>
      </c>
      <c r="G108" s="22"/>
      <c r="H108"/>
      <c r="I108" s="39"/>
      <c r="N108" s="22"/>
    </row>
    <row r="109" spans="1:14" x14ac:dyDescent="0.35">
      <c r="A109" s="22" t="s">
        <v>533</v>
      </c>
      <c r="B109" s="39" t="s">
        <v>1173</v>
      </c>
      <c r="C109" s="88">
        <v>8.1409999999999996E-2</v>
      </c>
      <c r="G109" s="22"/>
      <c r="H109"/>
      <c r="I109" s="39"/>
      <c r="N109" s="22"/>
    </row>
    <row r="110" spans="1:14" x14ac:dyDescent="0.35">
      <c r="A110" s="22" t="s">
        <v>534</v>
      </c>
      <c r="B110" s="39" t="s">
        <v>1174</v>
      </c>
      <c r="C110" s="88">
        <v>7.8829999999999997E-2</v>
      </c>
      <c r="G110" s="22"/>
      <c r="H110"/>
      <c r="I110" s="39"/>
      <c r="N110" s="22"/>
    </row>
    <row r="111" spans="1:14" x14ac:dyDescent="0.35">
      <c r="A111" s="22" t="s">
        <v>535</v>
      </c>
      <c r="B111" s="39" t="s">
        <v>1175</v>
      </c>
      <c r="C111" s="88">
        <v>6.2059999999999997E-2</v>
      </c>
      <c r="G111" s="22"/>
      <c r="H111"/>
      <c r="I111" s="39"/>
      <c r="N111" s="22"/>
    </row>
    <row r="112" spans="1:14" x14ac:dyDescent="0.35">
      <c r="A112" s="22" t="s">
        <v>536</v>
      </c>
      <c r="B112" s="39" t="s">
        <v>1176</v>
      </c>
      <c r="C112" s="88">
        <v>4.9889999999999997E-2</v>
      </c>
      <c r="G112" s="22"/>
      <c r="H112"/>
      <c r="I112" s="39"/>
      <c r="N112" s="22"/>
    </row>
    <row r="113" spans="1:14" x14ac:dyDescent="0.35">
      <c r="A113" s="22" t="s">
        <v>537</v>
      </c>
      <c r="B113" s="39" t="s">
        <v>1177</v>
      </c>
      <c r="C113" s="88">
        <v>4.4580000000000002E-2</v>
      </c>
      <c r="G113" s="22"/>
      <c r="H113"/>
      <c r="I113" s="39"/>
      <c r="N113" s="22"/>
    </row>
    <row r="114" spans="1:14" x14ac:dyDescent="0.35">
      <c r="A114" s="22" t="s">
        <v>538</v>
      </c>
      <c r="B114" s="39" t="s">
        <v>1178</v>
      </c>
      <c r="C114" s="88">
        <v>2.7720000000000002E-2</v>
      </c>
      <c r="G114" s="22"/>
      <c r="H114"/>
      <c r="I114" s="39"/>
      <c r="N114" s="22"/>
    </row>
    <row r="115" spans="1:14" x14ac:dyDescent="0.35">
      <c r="A115" s="22" t="s">
        <v>539</v>
      </c>
      <c r="B115" s="39" t="s">
        <v>1179</v>
      </c>
      <c r="C115" s="88">
        <v>2.0420000000000001E-2</v>
      </c>
      <c r="G115" s="22"/>
      <c r="H115"/>
      <c r="I115" s="39"/>
      <c r="N115" s="22"/>
    </row>
    <row r="116" spans="1:14" x14ac:dyDescent="0.35">
      <c r="A116" s="22" t="s">
        <v>540</v>
      </c>
      <c r="B116" s="39" t="s">
        <v>1180</v>
      </c>
      <c r="C116" s="88">
        <v>9.4900000000000002E-3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0.19023999999999999</v>
      </c>
      <c r="D130"/>
      <c r="E130"/>
      <c r="F130"/>
      <c r="G130"/>
      <c r="H130"/>
      <c r="K130"/>
      <c r="L130"/>
      <c r="M130"/>
      <c r="N130"/>
    </row>
    <row r="131" spans="1:14" x14ac:dyDescent="0.35">
      <c r="A131" s="22" t="s">
        <v>554</v>
      </c>
      <c r="B131" s="22" t="s">
        <v>420</v>
      </c>
      <c r="C131" s="88">
        <v>0.80976000000000004</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0.1118985331</v>
      </c>
      <c r="D138" s="67"/>
      <c r="E138" s="67"/>
      <c r="F138" s="58"/>
      <c r="G138" s="47"/>
      <c r="H138"/>
      <c r="K138" s="67"/>
      <c r="L138" s="67"/>
      <c r="M138" s="58"/>
      <c r="N138" s="47"/>
    </row>
    <row r="139" spans="1:14" x14ac:dyDescent="0.35">
      <c r="A139" s="22" t="s">
        <v>561</v>
      </c>
      <c r="B139" s="22" t="s">
        <v>423</v>
      </c>
      <c r="C139" s="88">
        <v>0.17335077609999999</v>
      </c>
      <c r="D139" s="67"/>
      <c r="E139" s="67"/>
      <c r="F139" s="58"/>
      <c r="G139" s="47"/>
      <c r="H139"/>
      <c r="K139" s="67"/>
      <c r="L139" s="67"/>
      <c r="M139" s="58"/>
      <c r="N139" s="47"/>
    </row>
    <row r="140" spans="1:14" x14ac:dyDescent="0.35">
      <c r="A140" s="22" t="s">
        <v>562</v>
      </c>
      <c r="B140" s="22" t="s">
        <v>81</v>
      </c>
      <c r="C140" s="88">
        <v>0.71475069069999997</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116.02860034999999</v>
      </c>
      <c r="D149" s="67"/>
      <c r="E149" s="67"/>
      <c r="F149" s="97">
        <f>IF($C$152=0,"",IF(C149="[for completion]","",C149/$C$152))</f>
        <v>0.14838205920915937</v>
      </c>
      <c r="G149" s="47"/>
      <c r="H149"/>
      <c r="I149" s="39"/>
      <c r="K149" s="67"/>
      <c r="L149" s="67"/>
      <c r="M149" s="48"/>
      <c r="N149" s="47"/>
    </row>
    <row r="150" spans="1:14" x14ac:dyDescent="0.35">
      <c r="A150" s="22" t="s">
        <v>574</v>
      </c>
      <c r="B150" s="39" t="s">
        <v>575</v>
      </c>
      <c r="C150" s="90">
        <v>601.34618704000002</v>
      </c>
      <c r="D150" s="67"/>
      <c r="E150" s="67"/>
      <c r="F150" s="97">
        <f>IF($C$152=0,"",IF(C150="[for completion]","",C150/$C$152))</f>
        <v>0.76902578555125622</v>
      </c>
      <c r="G150" s="47"/>
      <c r="H150"/>
      <c r="I150" s="39"/>
      <c r="K150" s="67"/>
      <c r="L150" s="67"/>
      <c r="M150" s="48"/>
      <c r="N150" s="47"/>
    </row>
    <row r="151" spans="1:14" ht="15" customHeight="1" x14ac:dyDescent="0.35">
      <c r="A151" s="22" t="s">
        <v>576</v>
      </c>
      <c r="B151" s="39" t="s">
        <v>577</v>
      </c>
      <c r="C151" s="90">
        <v>64.583631089999997</v>
      </c>
      <c r="D151" s="67"/>
      <c r="E151" s="67"/>
      <c r="F151" s="97">
        <f>IF($C$152=0,"",IF(C151="[for completion]","",C151/$C$152))</f>
        <v>8.2592155239584311E-2</v>
      </c>
      <c r="G151" s="47"/>
      <c r="H151"/>
      <c r="I151" s="39"/>
      <c r="K151" s="67"/>
      <c r="L151" s="67"/>
      <c r="M151" s="48"/>
      <c r="N151" s="47"/>
    </row>
    <row r="152" spans="1:14" ht="15" customHeight="1" x14ac:dyDescent="0.35">
      <c r="A152" s="22" t="s">
        <v>578</v>
      </c>
      <c r="B152" s="49" t="s">
        <v>83</v>
      </c>
      <c r="C152" s="92">
        <f>SUM(C148:C151)</f>
        <v>781.95841848000009</v>
      </c>
      <c r="D152" s="67"/>
      <c r="E152" s="67"/>
      <c r="F152" s="88">
        <f>SUM(F148:F151)</f>
        <v>0.99999999999999989</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0.46461000000000002</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201" t="s">
        <v>1133</v>
      </c>
    </row>
    <row r="10" spans="1:3" ht="44.25" customHeight="1" x14ac:dyDescent="0.35">
      <c r="A10" s="1" t="s">
        <v>623</v>
      </c>
      <c r="B10" s="36" t="s">
        <v>833</v>
      </c>
      <c r="C10" s="201" t="s">
        <v>1134</v>
      </c>
    </row>
    <row r="11" spans="1:3" ht="54.75" customHeight="1" x14ac:dyDescent="0.35">
      <c r="A11" s="1" t="s">
        <v>624</v>
      </c>
      <c r="B11" s="36" t="s">
        <v>625</v>
      </c>
      <c r="C11" s="201" t="s">
        <v>1135</v>
      </c>
    </row>
    <row r="12" spans="1:3" ht="43.5" x14ac:dyDescent="0.35">
      <c r="A12" s="1" t="s">
        <v>626</v>
      </c>
      <c r="B12" s="36" t="s">
        <v>1074</v>
      </c>
      <c r="C12" s="201" t="s">
        <v>1136</v>
      </c>
    </row>
    <row r="13" spans="1:3" x14ac:dyDescent="0.35">
      <c r="A13" s="1" t="s">
        <v>628</v>
      </c>
      <c r="B13" s="36" t="s">
        <v>627</v>
      </c>
      <c r="C13" s="201" t="s">
        <v>1137</v>
      </c>
    </row>
    <row r="14" spans="1:3" x14ac:dyDescent="0.35">
      <c r="A14" s="1" t="s">
        <v>630</v>
      </c>
      <c r="B14" s="36" t="s">
        <v>629</v>
      </c>
      <c r="C14" s="201" t="s">
        <v>1138</v>
      </c>
    </row>
    <row r="15" spans="1:3" ht="29" x14ac:dyDescent="0.35">
      <c r="A15" s="1" t="s">
        <v>632</v>
      </c>
      <c r="B15" s="36" t="s">
        <v>631</v>
      </c>
      <c r="C15" s="201" t="s">
        <v>1139</v>
      </c>
    </row>
    <row r="16" spans="1:3" ht="116" x14ac:dyDescent="0.35">
      <c r="A16" s="1" t="s">
        <v>634</v>
      </c>
      <c r="B16" s="36" t="s">
        <v>633</v>
      </c>
      <c r="C16" s="202" t="s">
        <v>1140</v>
      </c>
    </row>
    <row r="17" spans="1:3" ht="30" customHeight="1" x14ac:dyDescent="0.35">
      <c r="A17" s="1" t="s">
        <v>636</v>
      </c>
      <c r="B17" s="40" t="s">
        <v>635</v>
      </c>
      <c r="C17" s="202" t="s">
        <v>1141</v>
      </c>
    </row>
    <row r="18" spans="1:3" x14ac:dyDescent="0.35">
      <c r="A18" s="1" t="s">
        <v>638</v>
      </c>
      <c r="B18" s="40" t="s">
        <v>637</v>
      </c>
      <c r="C18" s="202" t="s">
        <v>1142</v>
      </c>
    </row>
    <row r="19" spans="1:3" ht="43.5" x14ac:dyDescent="0.35">
      <c r="A19" s="1" t="s">
        <v>1073</v>
      </c>
      <c r="B19" s="40" t="s">
        <v>639</v>
      </c>
      <c r="C19" s="202" t="s">
        <v>1143</v>
      </c>
    </row>
    <row r="20" spans="1:3" x14ac:dyDescent="0.35">
      <c r="A20" s="1" t="s">
        <v>1075</v>
      </c>
      <c r="B20" s="36" t="s">
        <v>1072</v>
      </c>
      <c r="C20" s="201"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25" t="s">
        <v>652</v>
      </c>
    </row>
    <row r="30" spans="1:3" hidden="1" outlineLevel="1" x14ac:dyDescent="0.35">
      <c r="A30" s="1" t="s">
        <v>650</v>
      </c>
      <c r="B30" s="36" t="s">
        <v>1010</v>
      </c>
      <c r="C30" s="125" t="s">
        <v>652</v>
      </c>
    </row>
    <row r="31" spans="1:3" hidden="1" outlineLevel="1" x14ac:dyDescent="0.35">
      <c r="A31" s="1" t="s">
        <v>653</v>
      </c>
      <c r="B31" s="36" t="s">
        <v>1008</v>
      </c>
      <c r="C31" s="125" t="s">
        <v>652</v>
      </c>
    </row>
    <row r="32" spans="1:3" ht="29" hidden="1" outlineLevel="1" x14ac:dyDescent="0.35">
      <c r="A32" s="1" t="s">
        <v>656</v>
      </c>
      <c r="B32" s="117" t="s">
        <v>1115</v>
      </c>
      <c r="C32" s="12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199"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90625" defaultRowHeight="15.9" customHeight="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33" bestFit="1" customWidth="1"/>
    <col min="9" max="9" width="23.6328125" style="233" customWidth="1"/>
    <col min="10" max="16384" width="2.90625" style="127"/>
  </cols>
  <sheetData>
    <row r="1" spans="1:9" ht="15" customHeight="1" x14ac:dyDescent="0.35">
      <c r="A1" s="203"/>
      <c r="B1" s="126"/>
      <c r="C1" s="126"/>
      <c r="D1" s="126"/>
      <c r="E1" s="126"/>
      <c r="F1" s="126"/>
      <c r="G1" s="126"/>
      <c r="H1" s="126"/>
      <c r="I1" s="126"/>
    </row>
    <row r="2" spans="1:9" ht="15" customHeight="1" x14ac:dyDescent="0.35">
      <c r="A2" s="203"/>
      <c r="B2" s="128"/>
      <c r="C2" s="128"/>
      <c r="D2" s="128"/>
      <c r="E2" s="128"/>
      <c r="F2" s="128"/>
      <c r="G2" s="128"/>
      <c r="H2" s="213" t="s">
        <v>1185</v>
      </c>
      <c r="I2" s="129">
        <v>45838</v>
      </c>
    </row>
    <row r="3" spans="1:9" ht="15" customHeight="1" x14ac:dyDescent="0.35">
      <c r="A3" s="203"/>
      <c r="B3" s="128"/>
      <c r="C3" s="128"/>
      <c r="D3" s="128"/>
      <c r="E3" s="128"/>
      <c r="F3" s="128"/>
      <c r="G3" s="128"/>
      <c r="H3" s="213" t="s">
        <v>1186</v>
      </c>
      <c r="I3" s="214" t="s">
        <v>1187</v>
      </c>
    </row>
    <row r="4" spans="1:9" ht="15" customHeight="1" x14ac:dyDescent="0.35">
      <c r="A4" s="203"/>
      <c r="H4" s="127"/>
      <c r="I4" s="127"/>
    </row>
    <row r="5" spans="1:9" ht="15" customHeight="1" x14ac:dyDescent="0.35">
      <c r="A5" s="203"/>
      <c r="B5" s="130" t="s">
        <v>1188</v>
      </c>
      <c r="C5" s="131"/>
      <c r="D5" s="239" t="s">
        <v>1189</v>
      </c>
      <c r="E5" s="239"/>
      <c r="F5" s="239"/>
      <c r="G5" s="239" t="s">
        <v>1190</v>
      </c>
      <c r="H5" s="239"/>
      <c r="I5" s="239"/>
    </row>
    <row r="6" spans="1:9" ht="15" customHeight="1" x14ac:dyDescent="0.35">
      <c r="A6" s="203"/>
      <c r="B6" s="127" t="s">
        <v>1191</v>
      </c>
      <c r="D6" s="240" t="s">
        <v>1192</v>
      </c>
      <c r="E6" s="240"/>
      <c r="F6" s="240"/>
      <c r="G6" s="240" t="s">
        <v>1193</v>
      </c>
      <c r="H6" s="240"/>
      <c r="I6" s="240"/>
    </row>
    <row r="7" spans="1:9" ht="15" customHeight="1" x14ac:dyDescent="0.35">
      <c r="A7" s="203"/>
      <c r="B7" s="127" t="s">
        <v>1126</v>
      </c>
      <c r="D7" s="240" t="s">
        <v>1194</v>
      </c>
      <c r="E7" s="240"/>
      <c r="F7" s="240"/>
      <c r="G7" s="240" t="s">
        <v>1195</v>
      </c>
      <c r="H7" s="240"/>
      <c r="I7" s="240"/>
    </row>
    <row r="8" spans="1:9" ht="15" customHeight="1" thickBot="1" x14ac:dyDescent="0.4">
      <c r="A8" s="203"/>
      <c r="B8" s="132" t="s">
        <v>410</v>
      </c>
      <c r="C8" s="132"/>
      <c r="D8" s="243" t="s">
        <v>1196</v>
      </c>
      <c r="E8" s="243"/>
      <c r="F8" s="243"/>
      <c r="G8" s="243" t="s">
        <v>1197</v>
      </c>
      <c r="H8" s="243"/>
      <c r="I8" s="243"/>
    </row>
    <row r="9" spans="1:9" ht="15" customHeight="1" x14ac:dyDescent="0.35">
      <c r="A9" s="203"/>
      <c r="I9" s="133"/>
    </row>
    <row r="10" spans="1:9" ht="15" customHeight="1" x14ac:dyDescent="0.35">
      <c r="A10" s="203"/>
      <c r="B10" s="131" t="s">
        <v>1198</v>
      </c>
      <c r="C10" s="232"/>
      <c r="D10" s="232" t="s">
        <v>1199</v>
      </c>
      <c r="E10" s="232" t="s">
        <v>1200</v>
      </c>
      <c r="F10" s="232" t="s">
        <v>1201</v>
      </c>
      <c r="G10" s="232" t="s">
        <v>1202</v>
      </c>
      <c r="H10" s="232" t="s">
        <v>1203</v>
      </c>
      <c r="I10" s="232" t="s">
        <v>1204</v>
      </c>
    </row>
    <row r="11" spans="1:9" ht="15" customHeight="1" thickBot="1" x14ac:dyDescent="0.4">
      <c r="A11" s="203"/>
      <c r="B11" s="134" t="s">
        <v>1205</v>
      </c>
      <c r="C11" s="135"/>
      <c r="D11" s="136"/>
      <c r="E11" s="136"/>
      <c r="F11" s="136"/>
      <c r="G11" s="136"/>
      <c r="H11" s="137">
        <v>3.3267123287671234</v>
      </c>
      <c r="I11" s="138">
        <v>600000000</v>
      </c>
    </row>
    <row r="12" spans="1:9" ht="15" customHeight="1" x14ac:dyDescent="0.35">
      <c r="A12" s="203"/>
      <c r="B12" s="139" t="s">
        <v>1206</v>
      </c>
      <c r="D12" s="140"/>
      <c r="E12" s="140"/>
      <c r="F12" s="140"/>
      <c r="G12" s="140"/>
      <c r="H12" s="141"/>
      <c r="I12" s="142">
        <v>600000000</v>
      </c>
    </row>
    <row r="13" spans="1:9" ht="15" customHeight="1" x14ac:dyDescent="0.35">
      <c r="A13" s="203"/>
      <c r="B13" s="143" t="s">
        <v>1207</v>
      </c>
      <c r="D13" s="144">
        <v>44721</v>
      </c>
      <c r="E13" s="233" t="s">
        <v>1208</v>
      </c>
      <c r="F13" s="144">
        <v>46913</v>
      </c>
      <c r="G13" s="144">
        <v>47278</v>
      </c>
      <c r="H13" s="145">
        <v>2.9452054794520546</v>
      </c>
      <c r="I13" s="146">
        <v>450000000</v>
      </c>
    </row>
    <row r="14" spans="1:9" ht="15" customHeight="1" thickBot="1" x14ac:dyDescent="0.4">
      <c r="A14" s="203"/>
      <c r="B14" s="143" t="s">
        <v>1209</v>
      </c>
      <c r="D14" s="144">
        <v>45278</v>
      </c>
      <c r="E14" s="233" t="s">
        <v>1208</v>
      </c>
      <c r="F14" s="144">
        <v>47470</v>
      </c>
      <c r="G14" s="144">
        <v>47835</v>
      </c>
      <c r="H14" s="145">
        <v>4.4712328767123291</v>
      </c>
      <c r="I14" s="146">
        <v>150000000</v>
      </c>
    </row>
    <row r="15" spans="1:9" ht="15" customHeight="1" thickBot="1" x14ac:dyDescent="0.4">
      <c r="A15" s="203"/>
      <c r="B15" s="147" t="s">
        <v>1210</v>
      </c>
      <c r="C15" s="147"/>
      <c r="D15" s="147"/>
      <c r="E15" s="147"/>
      <c r="F15" s="147"/>
      <c r="G15" s="147"/>
      <c r="H15" s="147"/>
      <c r="I15" s="148" t="s">
        <v>1211</v>
      </c>
    </row>
    <row r="16" spans="1:9" ht="15" customHeight="1" x14ac:dyDescent="0.35">
      <c r="A16" s="203"/>
      <c r="H16" s="149"/>
      <c r="I16" s="149"/>
    </row>
    <row r="17" spans="1:9" ht="15" customHeight="1" thickBot="1" x14ac:dyDescent="0.4">
      <c r="A17" s="203"/>
      <c r="B17" s="131" t="s">
        <v>1212</v>
      </c>
      <c r="C17" s="232"/>
      <c r="D17" s="232"/>
      <c r="E17" s="232"/>
      <c r="F17" s="232"/>
      <c r="G17" s="232"/>
      <c r="H17" s="232" t="s">
        <v>1203</v>
      </c>
      <c r="I17" s="232" t="s">
        <v>1204</v>
      </c>
    </row>
    <row r="18" spans="1:9" ht="15" customHeight="1" thickBot="1" x14ac:dyDescent="0.4">
      <c r="A18" s="203"/>
      <c r="B18" s="151" t="s">
        <v>1213</v>
      </c>
      <c r="C18" s="151"/>
      <c r="D18" s="151"/>
      <c r="E18" s="151"/>
      <c r="F18" s="152"/>
      <c r="G18" s="152"/>
      <c r="H18" s="205">
        <v>10.220833333333333</v>
      </c>
      <c r="I18" s="205">
        <v>781958418.48000002</v>
      </c>
    </row>
    <row r="19" spans="1:9" ht="15" customHeight="1" x14ac:dyDescent="0.35">
      <c r="A19" s="203"/>
      <c r="B19" s="139" t="s">
        <v>1214</v>
      </c>
      <c r="C19" s="139"/>
      <c r="D19" s="139"/>
      <c r="E19" s="139"/>
      <c r="H19" s="141">
        <v>0.8761411116019594</v>
      </c>
      <c r="I19" s="142">
        <v>55597466.310000002</v>
      </c>
    </row>
    <row r="20" spans="1:9" ht="15" customHeight="1" x14ac:dyDescent="0.35">
      <c r="A20" s="203"/>
      <c r="B20" s="143" t="s">
        <v>1215</v>
      </c>
      <c r="C20" s="143"/>
      <c r="D20" s="143"/>
      <c r="E20" s="143"/>
      <c r="H20" s="145">
        <v>2.7397260273972603E-3</v>
      </c>
      <c r="I20" s="146">
        <v>43597466.310000002</v>
      </c>
    </row>
    <row r="21" spans="1:9" ht="15" customHeight="1" thickBot="1" x14ac:dyDescent="0.4">
      <c r="A21" s="203"/>
      <c r="B21" s="143" t="s">
        <v>1216</v>
      </c>
      <c r="C21" s="143"/>
      <c r="D21" s="143"/>
      <c r="E21" s="143"/>
      <c r="H21" s="145">
        <v>4.0493150684931507</v>
      </c>
      <c r="I21" s="146">
        <v>12000000</v>
      </c>
    </row>
    <row r="22" spans="1:9" ht="15" customHeight="1" thickBot="1" x14ac:dyDescent="0.4">
      <c r="A22" s="203"/>
      <c r="B22" s="151" t="s">
        <v>1217</v>
      </c>
      <c r="C22" s="151"/>
      <c r="D22" s="151"/>
      <c r="E22" s="151"/>
      <c r="F22" s="152"/>
      <c r="G22" s="152"/>
      <c r="H22" s="205">
        <v>0</v>
      </c>
      <c r="I22" s="205">
        <v>0</v>
      </c>
    </row>
    <row r="23" spans="1:9" ht="15" customHeight="1" thickBot="1" x14ac:dyDescent="0.4">
      <c r="A23" s="203"/>
      <c r="B23" s="151" t="s">
        <v>1218</v>
      </c>
      <c r="C23" s="151"/>
      <c r="D23" s="151"/>
      <c r="E23" s="151"/>
      <c r="F23" s="152"/>
      <c r="G23" s="152"/>
      <c r="H23" s="205">
        <v>9.6005270106032476</v>
      </c>
      <c r="I23" s="205">
        <v>837555884.78999996</v>
      </c>
    </row>
    <row r="24" spans="1:9" ht="15" customHeight="1" thickBot="1" x14ac:dyDescent="0.4">
      <c r="A24" s="203"/>
      <c r="B24" s="151" t="s">
        <v>1219</v>
      </c>
      <c r="C24" s="151"/>
      <c r="D24" s="151"/>
      <c r="E24" s="151"/>
      <c r="F24" s="152"/>
      <c r="G24" s="152"/>
      <c r="H24" s="152"/>
      <c r="I24" s="152">
        <v>0.39592647464999997</v>
      </c>
    </row>
    <row r="25" spans="1:9" ht="15" customHeight="1" thickBot="1" x14ac:dyDescent="0.4">
      <c r="A25" s="203"/>
      <c r="B25" s="151" t="s">
        <v>1220</v>
      </c>
      <c r="C25" s="151"/>
      <c r="D25" s="151"/>
      <c r="E25" s="151"/>
      <c r="F25" s="152"/>
      <c r="G25" s="152"/>
      <c r="H25" s="152"/>
      <c r="I25" s="152">
        <v>7.0000000000000007E-2</v>
      </c>
    </row>
    <row r="26" spans="1:9" ht="15" customHeight="1" thickBot="1" x14ac:dyDescent="0.4">
      <c r="A26" s="203"/>
      <c r="B26" s="151" t="s">
        <v>1221</v>
      </c>
      <c r="C26" s="151"/>
      <c r="D26" s="151"/>
      <c r="E26" s="151"/>
      <c r="F26" s="150"/>
      <c r="G26" s="150"/>
      <c r="H26" s="150"/>
      <c r="I26" s="206">
        <v>0.09</v>
      </c>
    </row>
    <row r="27" spans="1:9" ht="15" customHeight="1" thickBot="1" x14ac:dyDescent="0.3">
      <c r="A27" s="203"/>
      <c r="B27" s="161" t="s">
        <v>1222</v>
      </c>
      <c r="C27" s="161"/>
      <c r="D27" s="161"/>
      <c r="E27" s="161"/>
      <c r="F27" s="152"/>
      <c r="G27" s="152"/>
      <c r="H27" s="215"/>
      <c r="I27" s="152">
        <v>0.05</v>
      </c>
    </row>
    <row r="28" spans="1:9" ht="15" customHeight="1" x14ac:dyDescent="0.35">
      <c r="A28" s="203"/>
      <c r="H28" s="149"/>
      <c r="I28" s="149"/>
    </row>
    <row r="29" spans="1:9" ht="15" customHeight="1" x14ac:dyDescent="0.35">
      <c r="A29" s="203"/>
      <c r="B29" s="131" t="s">
        <v>1223</v>
      </c>
      <c r="C29" s="131"/>
      <c r="D29" s="131"/>
      <c r="E29" s="131"/>
      <c r="F29" s="131"/>
      <c r="G29" s="131"/>
      <c r="H29" s="155"/>
      <c r="I29" s="155"/>
    </row>
    <row r="30" spans="1:9" ht="15" customHeight="1" x14ac:dyDescent="0.35">
      <c r="A30" s="203"/>
      <c r="B30" s="156" t="s">
        <v>1224</v>
      </c>
      <c r="C30" s="143"/>
      <c r="D30" s="143"/>
      <c r="E30" s="143"/>
      <c r="H30" s="145"/>
      <c r="I30" s="157">
        <v>779808082.22605729</v>
      </c>
    </row>
    <row r="31" spans="1:9" ht="15" customHeight="1" x14ac:dyDescent="0.35">
      <c r="A31" s="203"/>
      <c r="B31" s="156" t="s">
        <v>1225</v>
      </c>
      <c r="C31" s="143"/>
      <c r="D31" s="143"/>
      <c r="E31" s="143"/>
      <c r="H31" s="145"/>
      <c r="I31" s="157">
        <v>627062821.13062489</v>
      </c>
    </row>
    <row r="32" spans="1:9" ht="15" customHeight="1" x14ac:dyDescent="0.35">
      <c r="A32" s="203"/>
      <c r="B32" s="156" t="s">
        <v>1226</v>
      </c>
      <c r="C32" s="143"/>
      <c r="D32" s="143"/>
      <c r="E32" s="143"/>
      <c r="H32" s="145"/>
      <c r="I32" s="157" t="s">
        <v>1227</v>
      </c>
    </row>
    <row r="33" spans="1:9" ht="15" customHeight="1" x14ac:dyDescent="0.35">
      <c r="A33" s="203"/>
      <c r="B33" s="156" t="s">
        <v>1228</v>
      </c>
      <c r="C33" s="143"/>
      <c r="D33" s="143"/>
      <c r="E33" s="143"/>
      <c r="H33" s="145"/>
      <c r="I33" s="157" t="s">
        <v>1227</v>
      </c>
    </row>
    <row r="34" spans="1:9" ht="15" customHeight="1" x14ac:dyDescent="0.35">
      <c r="A34" s="203"/>
      <c r="B34" s="156" t="s">
        <v>1229</v>
      </c>
      <c r="C34" s="143"/>
      <c r="D34" s="143"/>
      <c r="E34" s="143"/>
      <c r="H34" s="145"/>
      <c r="I34" s="157" t="s">
        <v>1227</v>
      </c>
    </row>
    <row r="35" spans="1:9" ht="15" customHeight="1" x14ac:dyDescent="0.35">
      <c r="A35" s="203"/>
      <c r="B35" s="127" t="s">
        <v>1230</v>
      </c>
      <c r="I35" s="154" t="s">
        <v>1227</v>
      </c>
    </row>
    <row r="36" spans="1:9" ht="15" customHeight="1" x14ac:dyDescent="0.35">
      <c r="A36" s="203"/>
      <c r="B36" s="127" t="s">
        <v>1231</v>
      </c>
      <c r="I36" s="154" t="s">
        <v>1227</v>
      </c>
    </row>
    <row r="37" spans="1:9" ht="15" customHeight="1" x14ac:dyDescent="0.35">
      <c r="A37" s="203"/>
      <c r="B37" s="156" t="s">
        <v>1232</v>
      </c>
      <c r="C37" s="156"/>
      <c r="D37" s="156"/>
      <c r="E37" s="156"/>
      <c r="F37" s="156"/>
      <c r="G37" s="156"/>
      <c r="H37" s="156"/>
      <c r="I37" s="146" t="s">
        <v>1227</v>
      </c>
    </row>
    <row r="38" spans="1:9" ht="15" customHeight="1" thickBot="1" x14ac:dyDescent="0.4">
      <c r="A38" s="203"/>
      <c r="B38" s="158" t="s">
        <v>1233</v>
      </c>
      <c r="C38" s="158"/>
      <c r="D38" s="158"/>
      <c r="E38" s="158"/>
      <c r="F38" s="158"/>
      <c r="G38" s="158"/>
      <c r="H38" s="158"/>
      <c r="I38" s="159" t="s">
        <v>1227</v>
      </c>
    </row>
    <row r="39" spans="1:9" ht="15" customHeight="1" x14ac:dyDescent="0.35">
      <c r="A39" s="203"/>
      <c r="B39" s="156"/>
      <c r="C39" s="156"/>
      <c r="D39" s="156"/>
      <c r="E39" s="156"/>
      <c r="F39" s="156"/>
      <c r="G39" s="156"/>
      <c r="H39" s="160"/>
      <c r="I39" s="160"/>
    </row>
    <row r="40" spans="1:9" ht="15" customHeight="1" x14ac:dyDescent="0.35">
      <c r="A40" s="203"/>
      <c r="B40" s="131" t="s">
        <v>1234</v>
      </c>
      <c r="C40" s="232"/>
      <c r="D40" s="232"/>
      <c r="E40" s="232"/>
      <c r="F40" s="232"/>
      <c r="G40" s="232"/>
      <c r="H40" s="232"/>
      <c r="I40" s="232"/>
    </row>
    <row r="41" spans="1:9" ht="15" customHeight="1" x14ac:dyDescent="0.35">
      <c r="A41" s="203"/>
      <c r="B41" s="150" t="s">
        <v>1235</v>
      </c>
      <c r="C41" s="153"/>
      <c r="D41" s="153"/>
      <c r="E41" s="153"/>
      <c r="F41" s="153"/>
      <c r="G41" s="153"/>
      <c r="H41" s="160"/>
      <c r="I41" s="145"/>
    </row>
    <row r="42" spans="1:9" ht="15" customHeight="1" x14ac:dyDescent="0.35">
      <c r="A42" s="203"/>
      <c r="B42" s="143" t="s">
        <v>1236</v>
      </c>
      <c r="C42" s="153"/>
      <c r="D42" s="153"/>
      <c r="E42" s="153"/>
      <c r="F42" s="153"/>
      <c r="G42" s="153"/>
      <c r="H42" s="160"/>
      <c r="I42" s="145" t="s">
        <v>1151</v>
      </c>
    </row>
    <row r="43" spans="1:9" ht="15" customHeight="1" x14ac:dyDescent="0.35">
      <c r="A43" s="203"/>
      <c r="B43" s="143" t="s">
        <v>1237</v>
      </c>
      <c r="C43" s="153"/>
      <c r="D43" s="153"/>
      <c r="E43" s="153"/>
      <c r="F43" s="153"/>
      <c r="G43" s="153"/>
      <c r="H43" s="160"/>
      <c r="I43" s="145" t="s">
        <v>1151</v>
      </c>
    </row>
    <row r="44" spans="1:9" ht="15" customHeight="1" x14ac:dyDescent="0.35">
      <c r="A44" s="203"/>
      <c r="B44" s="143" t="s">
        <v>1238</v>
      </c>
      <c r="C44" s="153"/>
      <c r="D44" s="153"/>
      <c r="E44" s="153"/>
      <c r="F44" s="153"/>
      <c r="G44" s="153"/>
      <c r="H44" s="160"/>
      <c r="I44" s="145" t="s">
        <v>1151</v>
      </c>
    </row>
    <row r="45" spans="1:9" ht="15" customHeight="1" thickBot="1" x14ac:dyDescent="0.3">
      <c r="A45" s="203"/>
      <c r="B45" s="161" t="s">
        <v>1239</v>
      </c>
      <c r="C45" s="161"/>
      <c r="D45" s="161"/>
      <c r="E45" s="161"/>
      <c r="F45" s="207"/>
      <c r="G45" s="207"/>
      <c r="H45" s="216"/>
      <c r="I45" s="159" t="s">
        <v>1193</v>
      </c>
    </row>
    <row r="46" spans="1:9" ht="15" customHeight="1" x14ac:dyDescent="0.35">
      <c r="A46" s="203"/>
      <c r="H46" s="149"/>
      <c r="I46" s="149"/>
    </row>
    <row r="47" spans="1:9" ht="15" customHeight="1" x14ac:dyDescent="0.35">
      <c r="A47" s="203"/>
      <c r="B47" s="131" t="s">
        <v>1240</v>
      </c>
      <c r="C47" s="232"/>
      <c r="D47" s="232"/>
      <c r="E47" s="232"/>
      <c r="F47" s="232"/>
      <c r="G47" s="232"/>
      <c r="H47" s="232"/>
      <c r="I47" s="232"/>
    </row>
    <row r="48" spans="1:9" ht="15" customHeight="1" x14ac:dyDescent="0.35">
      <c r="A48" s="203"/>
      <c r="B48" s="139" t="s">
        <v>1241</v>
      </c>
      <c r="C48" s="139"/>
      <c r="D48" s="139"/>
      <c r="E48" s="139"/>
    </row>
    <row r="49" spans="1:9" ht="15" customHeight="1" x14ac:dyDescent="0.35">
      <c r="A49" s="203"/>
      <c r="B49" s="127" t="s">
        <v>1242</v>
      </c>
      <c r="G49" s="162"/>
      <c r="H49" s="162"/>
      <c r="I49" s="162">
        <v>478</v>
      </c>
    </row>
    <row r="50" spans="1:9" ht="15" customHeight="1" x14ac:dyDescent="0.35">
      <c r="A50" s="203"/>
      <c r="B50" s="127" t="s">
        <v>1243</v>
      </c>
      <c r="G50" s="163"/>
      <c r="I50" s="163">
        <v>1409587209.4200001</v>
      </c>
    </row>
    <row r="51" spans="1:9" ht="15" customHeight="1" x14ac:dyDescent="0.35">
      <c r="A51" s="203"/>
      <c r="B51" s="127" t="s">
        <v>1244</v>
      </c>
      <c r="G51" s="163"/>
      <c r="I51" s="163">
        <v>781958418.48000002</v>
      </c>
    </row>
    <row r="52" spans="1:9" ht="15" customHeight="1" x14ac:dyDescent="0.35">
      <c r="A52" s="203"/>
      <c r="B52" s="127" t="s">
        <v>1245</v>
      </c>
      <c r="G52" s="163"/>
      <c r="I52" s="163">
        <v>2948927.22</v>
      </c>
    </row>
    <row r="53" spans="1:9" ht="15" customHeight="1" x14ac:dyDescent="0.35">
      <c r="A53" s="203"/>
      <c r="B53" s="127" t="s">
        <v>1246</v>
      </c>
      <c r="G53" s="163"/>
      <c r="I53" s="163">
        <v>1635896.27</v>
      </c>
    </row>
    <row r="54" spans="1:9" ht="15" customHeight="1" x14ac:dyDescent="0.35">
      <c r="A54" s="203"/>
      <c r="B54" s="127" t="s">
        <v>1247</v>
      </c>
      <c r="G54" s="164"/>
      <c r="H54" s="127"/>
      <c r="I54" s="163">
        <v>268349263.04999998</v>
      </c>
    </row>
    <row r="55" spans="1:9" ht="15" customHeight="1" x14ac:dyDescent="0.35">
      <c r="A55" s="203"/>
      <c r="B55" s="127" t="s">
        <v>1248</v>
      </c>
      <c r="G55" s="165"/>
      <c r="I55" s="164">
        <v>0.34317587317702558</v>
      </c>
    </row>
    <row r="56" spans="1:9" ht="15" customHeight="1" x14ac:dyDescent="0.35">
      <c r="A56" s="203"/>
      <c r="B56" s="127" t="s">
        <v>1249</v>
      </c>
      <c r="G56" s="164"/>
      <c r="H56" s="127"/>
      <c r="I56" s="163">
        <v>363306118.36000001</v>
      </c>
    </row>
    <row r="57" spans="1:9" ht="15" customHeight="1" x14ac:dyDescent="0.35">
      <c r="A57" s="203"/>
      <c r="B57" s="127" t="s">
        <v>1250</v>
      </c>
      <c r="G57" s="165"/>
      <c r="H57" s="165"/>
      <c r="I57" s="164">
        <v>0.46461053397980934</v>
      </c>
    </row>
    <row r="58" spans="1:9" ht="15" customHeight="1" x14ac:dyDescent="0.35">
      <c r="A58" s="203"/>
      <c r="B58" s="127" t="s">
        <v>1251</v>
      </c>
      <c r="G58" s="163"/>
      <c r="H58" s="163"/>
      <c r="I58" s="162">
        <v>83.83</v>
      </c>
    </row>
    <row r="59" spans="1:9" ht="15" customHeight="1" x14ac:dyDescent="0.35">
      <c r="A59" s="203"/>
      <c r="B59" s="127" t="s">
        <v>1252</v>
      </c>
      <c r="G59" s="163"/>
      <c r="H59" s="163"/>
      <c r="I59" s="162">
        <v>122.65</v>
      </c>
    </row>
    <row r="60" spans="1:9" ht="15" customHeight="1" x14ac:dyDescent="0.35">
      <c r="A60" s="203"/>
      <c r="B60" s="127" t="s">
        <v>1253</v>
      </c>
      <c r="G60" s="165"/>
      <c r="H60" s="165"/>
      <c r="I60" s="165">
        <v>3.1040000000000002E-2</v>
      </c>
    </row>
    <row r="61" spans="1:9" ht="15" customHeight="1" x14ac:dyDescent="0.35">
      <c r="A61" s="203"/>
      <c r="B61" s="127" t="s">
        <v>1254</v>
      </c>
      <c r="G61" s="165"/>
      <c r="H61" s="165"/>
      <c r="I61" s="165">
        <v>9.9699999999999997E-3</v>
      </c>
    </row>
    <row r="62" spans="1:9" ht="15" customHeight="1" thickBot="1" x14ac:dyDescent="0.4">
      <c r="A62" s="203"/>
      <c r="B62" s="127" t="s">
        <v>1255</v>
      </c>
      <c r="G62" s="166"/>
      <c r="H62" s="165"/>
      <c r="I62" s="166">
        <v>54190</v>
      </c>
    </row>
    <row r="63" spans="1:9" ht="15" customHeight="1" x14ac:dyDescent="0.35">
      <c r="A63" s="203"/>
      <c r="B63" s="167" t="s">
        <v>1256</v>
      </c>
      <c r="C63" s="167"/>
      <c r="D63" s="167"/>
      <c r="E63" s="167"/>
      <c r="F63" s="169" t="s">
        <v>1257</v>
      </c>
      <c r="G63" s="169" t="s">
        <v>1258</v>
      </c>
      <c r="H63" s="169" t="s">
        <v>1259</v>
      </c>
      <c r="I63" s="169" t="s">
        <v>1260</v>
      </c>
    </row>
    <row r="64" spans="1:9" ht="15" customHeight="1" x14ac:dyDescent="0.35">
      <c r="A64" s="203"/>
      <c r="B64" s="127" t="s">
        <v>1261</v>
      </c>
      <c r="F64" s="175">
        <v>34</v>
      </c>
      <c r="G64" s="154">
        <v>7.1129707112970716E-2</v>
      </c>
      <c r="H64" s="176">
        <v>148762055.13999999</v>
      </c>
      <c r="I64" s="154">
        <v>0.19024292292826672</v>
      </c>
    </row>
    <row r="65" spans="1:9" ht="15" customHeight="1" thickBot="1" x14ac:dyDescent="0.4">
      <c r="A65" s="203"/>
      <c r="B65" s="132" t="s">
        <v>1208</v>
      </c>
      <c r="C65" s="132"/>
      <c r="D65" s="132"/>
      <c r="E65" s="132"/>
      <c r="F65" s="208">
        <v>444</v>
      </c>
      <c r="G65" s="154">
        <v>0.92887029288702927</v>
      </c>
      <c r="H65" s="209">
        <v>633196363.34000003</v>
      </c>
      <c r="I65" s="154">
        <v>0.80975707707173328</v>
      </c>
    </row>
    <row r="66" spans="1:9" ht="15" customHeight="1" x14ac:dyDescent="0.35">
      <c r="A66" s="203"/>
      <c r="B66" s="167" t="s">
        <v>1262</v>
      </c>
      <c r="C66" s="210"/>
      <c r="D66" s="210"/>
      <c r="E66" s="170"/>
      <c r="F66" s="177" t="s">
        <v>1257</v>
      </c>
      <c r="G66" s="169" t="s">
        <v>1258</v>
      </c>
      <c r="H66" s="169" t="s">
        <v>1259</v>
      </c>
      <c r="I66" s="169" t="s">
        <v>1260</v>
      </c>
    </row>
    <row r="67" spans="1:9" ht="15" customHeight="1" x14ac:dyDescent="0.35">
      <c r="A67" s="203"/>
      <c r="B67" s="127" t="s">
        <v>1263</v>
      </c>
      <c r="C67" s="170"/>
      <c r="D67" s="170"/>
      <c r="E67" s="170"/>
      <c r="F67" s="171">
        <v>206</v>
      </c>
      <c r="G67" s="160">
        <v>0.43096234309623432</v>
      </c>
      <c r="H67" s="176">
        <v>135553098.75999999</v>
      </c>
      <c r="I67" s="160">
        <v>0.17335077614931643</v>
      </c>
    </row>
    <row r="68" spans="1:9" ht="15" customHeight="1" x14ac:dyDescent="0.35">
      <c r="A68" s="203"/>
      <c r="B68" s="127" t="s">
        <v>1264</v>
      </c>
      <c r="C68" s="170"/>
      <c r="D68" s="170"/>
      <c r="E68" s="170"/>
      <c r="F68" s="171">
        <v>4</v>
      </c>
      <c r="G68" s="160">
        <v>8.368200836820083E-3</v>
      </c>
      <c r="H68" s="176">
        <v>87500000</v>
      </c>
      <c r="I68" s="160">
        <v>0.11189853313439066</v>
      </c>
    </row>
    <row r="69" spans="1:9" ht="15" customHeight="1" x14ac:dyDescent="0.35">
      <c r="A69" s="203"/>
      <c r="B69" s="127" t="s">
        <v>1265</v>
      </c>
      <c r="C69" s="170"/>
      <c r="D69" s="170"/>
      <c r="E69" s="170"/>
      <c r="F69" s="171">
        <v>0</v>
      </c>
      <c r="G69" s="160">
        <v>0</v>
      </c>
      <c r="H69" s="176">
        <v>0</v>
      </c>
      <c r="I69" s="160">
        <v>0</v>
      </c>
    </row>
    <row r="70" spans="1:9" ht="15" customHeight="1" x14ac:dyDescent="0.35">
      <c r="A70" s="203"/>
      <c r="B70" s="127" t="s">
        <v>1266</v>
      </c>
      <c r="C70" s="170"/>
      <c r="D70" s="170"/>
      <c r="E70" s="170"/>
      <c r="F70" s="171">
        <v>0</v>
      </c>
      <c r="G70" s="160">
        <v>0</v>
      </c>
      <c r="H70" s="176">
        <v>0</v>
      </c>
      <c r="I70" s="160">
        <v>0</v>
      </c>
    </row>
    <row r="71" spans="1:9" ht="15" customHeight="1" x14ac:dyDescent="0.35">
      <c r="A71" s="203"/>
      <c r="B71" s="127" t="s">
        <v>1267</v>
      </c>
      <c r="C71" s="170"/>
      <c r="D71" s="170"/>
      <c r="E71" s="170"/>
      <c r="F71" s="171">
        <v>0</v>
      </c>
      <c r="G71" s="160">
        <v>0</v>
      </c>
      <c r="H71" s="176">
        <v>0</v>
      </c>
      <c r="I71" s="160">
        <v>0</v>
      </c>
    </row>
    <row r="72" spans="1:9" ht="15" customHeight="1" thickBot="1" x14ac:dyDescent="0.4">
      <c r="A72" s="203"/>
      <c r="B72" s="135" t="s">
        <v>81</v>
      </c>
      <c r="C72" s="172"/>
      <c r="D72" s="172"/>
      <c r="E72" s="172"/>
      <c r="F72" s="173">
        <v>268</v>
      </c>
      <c r="G72" s="174">
        <v>0.56066945606694563</v>
      </c>
      <c r="H72" s="184">
        <v>558905319.72000003</v>
      </c>
      <c r="I72" s="174">
        <v>0.71475069071629294</v>
      </c>
    </row>
    <row r="73" spans="1:9" ht="15" customHeight="1" thickBot="1" x14ac:dyDescent="0.4">
      <c r="A73" s="203"/>
      <c r="B73" s="131" t="s">
        <v>1268</v>
      </c>
      <c r="C73" s="232"/>
      <c r="D73" s="232"/>
      <c r="E73" s="232"/>
      <c r="F73" s="232"/>
      <c r="G73" s="232"/>
      <c r="H73" s="232"/>
      <c r="I73" s="232"/>
    </row>
    <row r="74" spans="1:9" ht="15" customHeight="1" x14ac:dyDescent="0.35">
      <c r="A74" s="203"/>
      <c r="B74" s="167" t="s">
        <v>1269</v>
      </c>
      <c r="C74" s="167"/>
      <c r="D74" s="167"/>
      <c r="E74" s="167"/>
      <c r="F74" s="169" t="s">
        <v>1257</v>
      </c>
      <c r="G74" s="169" t="s">
        <v>1258</v>
      </c>
      <c r="H74" s="169" t="s">
        <v>1259</v>
      </c>
      <c r="I74" s="169" t="s">
        <v>1260</v>
      </c>
    </row>
    <row r="75" spans="1:9" ht="15" customHeight="1" x14ac:dyDescent="0.35">
      <c r="A75" s="203"/>
      <c r="B75" s="127" t="s">
        <v>1270</v>
      </c>
      <c r="F75" s="175">
        <v>0</v>
      </c>
      <c r="G75" s="154">
        <v>0</v>
      </c>
      <c r="H75" s="176">
        <v>0</v>
      </c>
      <c r="I75" s="154">
        <v>0</v>
      </c>
    </row>
    <row r="76" spans="1:9" ht="15" customHeight="1" x14ac:dyDescent="0.35">
      <c r="A76" s="203"/>
      <c r="B76" s="127" t="s">
        <v>1271</v>
      </c>
      <c r="F76" s="175">
        <v>0</v>
      </c>
      <c r="G76" s="154">
        <v>0</v>
      </c>
      <c r="H76" s="176">
        <v>0</v>
      </c>
      <c r="I76" s="154">
        <v>0</v>
      </c>
    </row>
    <row r="77" spans="1:9" ht="15" customHeight="1" x14ac:dyDescent="0.35">
      <c r="A77" s="203"/>
      <c r="B77" s="127" t="s">
        <v>1272</v>
      </c>
      <c r="F77" s="175">
        <v>3</v>
      </c>
      <c r="G77" s="154">
        <v>6.2761506276150627E-3</v>
      </c>
      <c r="H77" s="176">
        <v>2784002.15</v>
      </c>
      <c r="I77" s="154">
        <v>3.5602943637484553E-3</v>
      </c>
    </row>
    <row r="78" spans="1:9" ht="15" customHeight="1" x14ac:dyDescent="0.35">
      <c r="A78" s="203"/>
      <c r="B78" s="127" t="s">
        <v>1273</v>
      </c>
      <c r="F78" s="175">
        <v>3</v>
      </c>
      <c r="G78" s="154">
        <v>6.2761506276150627E-3</v>
      </c>
      <c r="H78" s="176">
        <v>20776464.850000001</v>
      </c>
      <c r="I78" s="154">
        <v>2.6569782176379748E-2</v>
      </c>
    </row>
    <row r="79" spans="1:9" ht="15" customHeight="1" x14ac:dyDescent="0.35">
      <c r="A79" s="203"/>
      <c r="B79" s="127" t="s">
        <v>1274</v>
      </c>
      <c r="F79" s="175">
        <v>1</v>
      </c>
      <c r="G79" s="154">
        <v>2.0920502092050207E-3</v>
      </c>
      <c r="H79" s="176">
        <v>915627.95</v>
      </c>
      <c r="I79" s="154">
        <v>1.1709419943068478E-3</v>
      </c>
    </row>
    <row r="80" spans="1:9" ht="15" customHeight="1" x14ac:dyDescent="0.35">
      <c r="A80" s="203"/>
      <c r="B80" s="127" t="s">
        <v>1275</v>
      </c>
      <c r="F80" s="175">
        <v>13</v>
      </c>
      <c r="G80" s="154">
        <v>2.7196652719665274E-2</v>
      </c>
      <c r="H80" s="176">
        <v>11636558.380000001</v>
      </c>
      <c r="I80" s="154">
        <v>1.4881300725196587E-2</v>
      </c>
    </row>
    <row r="81" spans="1:9" ht="15" customHeight="1" x14ac:dyDescent="0.35">
      <c r="A81" s="203"/>
      <c r="B81" s="127" t="s">
        <v>1276</v>
      </c>
      <c r="F81" s="175">
        <v>24</v>
      </c>
      <c r="G81" s="154">
        <v>5.0209205020920501E-2</v>
      </c>
      <c r="H81" s="176">
        <v>80308008.150000006</v>
      </c>
      <c r="I81" s="154">
        <v>0.10270112355348218</v>
      </c>
    </row>
    <row r="82" spans="1:9" ht="15" customHeight="1" x14ac:dyDescent="0.35">
      <c r="A82" s="203"/>
      <c r="B82" s="127" t="s">
        <v>1277</v>
      </c>
      <c r="F82" s="175">
        <v>26</v>
      </c>
      <c r="G82" s="154">
        <v>5.4393305439330547E-2</v>
      </c>
      <c r="H82" s="176">
        <v>128597915.09999999</v>
      </c>
      <c r="I82" s="154">
        <v>0.16445620644378178</v>
      </c>
    </row>
    <row r="83" spans="1:9" ht="15" customHeight="1" x14ac:dyDescent="0.35">
      <c r="A83" s="203"/>
      <c r="B83" s="127" t="s">
        <v>1278</v>
      </c>
      <c r="F83" s="175">
        <v>45</v>
      </c>
      <c r="G83" s="154">
        <v>9.4142259414225937E-2</v>
      </c>
      <c r="H83" s="176">
        <v>92707699.349999994</v>
      </c>
      <c r="I83" s="154">
        <v>0.11855834934318973</v>
      </c>
    </row>
    <row r="84" spans="1:9" ht="15" customHeight="1" thickBot="1" x14ac:dyDescent="0.4">
      <c r="A84" s="203"/>
      <c r="B84" s="135" t="s">
        <v>1279</v>
      </c>
      <c r="C84" s="135"/>
      <c r="D84" s="135"/>
      <c r="E84" s="135"/>
      <c r="F84" s="183">
        <v>363</v>
      </c>
      <c r="G84" s="174">
        <v>0.7594142259414226</v>
      </c>
      <c r="H84" s="184">
        <v>444232142.55000001</v>
      </c>
      <c r="I84" s="174">
        <v>0.56810200139991462</v>
      </c>
    </row>
    <row r="85" spans="1:9" ht="15" customHeight="1" x14ac:dyDescent="0.35">
      <c r="A85" s="203"/>
      <c r="B85" s="139" t="s">
        <v>1280</v>
      </c>
      <c r="C85" s="139"/>
      <c r="D85" s="139"/>
      <c r="E85" s="139"/>
      <c r="F85" s="177" t="s">
        <v>1257</v>
      </c>
      <c r="G85" s="177" t="s">
        <v>1258</v>
      </c>
      <c r="H85" s="177" t="s">
        <v>1259</v>
      </c>
      <c r="I85" s="177" t="s">
        <v>1260</v>
      </c>
    </row>
    <row r="86" spans="1:9" ht="15" customHeight="1" x14ac:dyDescent="0.35">
      <c r="A86" s="203"/>
      <c r="B86" s="127" t="s">
        <v>1270</v>
      </c>
      <c r="F86" s="175">
        <v>12</v>
      </c>
      <c r="G86" s="154">
        <v>2.5104602510460251E-2</v>
      </c>
      <c r="H86" s="176">
        <v>465342.64</v>
      </c>
      <c r="I86" s="154">
        <v>5.950989579529694E-4</v>
      </c>
    </row>
    <row r="87" spans="1:9" ht="15" customHeight="1" x14ac:dyDescent="0.35">
      <c r="A87" s="203"/>
      <c r="B87" s="127" t="s">
        <v>1271</v>
      </c>
      <c r="F87" s="175">
        <v>12</v>
      </c>
      <c r="G87" s="154">
        <v>2.5104602510460251E-2</v>
      </c>
      <c r="H87" s="176">
        <v>2700819.62</v>
      </c>
      <c r="I87" s="154">
        <v>3.4539171855837987E-3</v>
      </c>
    </row>
    <row r="88" spans="1:9" ht="15" customHeight="1" x14ac:dyDescent="0.35">
      <c r="A88" s="203"/>
      <c r="B88" s="127" t="s">
        <v>1281</v>
      </c>
      <c r="F88" s="175">
        <v>26</v>
      </c>
      <c r="G88" s="154">
        <v>5.4393305439330547E-2</v>
      </c>
      <c r="H88" s="176">
        <v>3386010.83</v>
      </c>
      <c r="I88" s="154">
        <v>4.3301673720475501E-3</v>
      </c>
    </row>
    <row r="89" spans="1:9" ht="15" customHeight="1" x14ac:dyDescent="0.35">
      <c r="A89" s="203"/>
      <c r="B89" s="127" t="s">
        <v>1274</v>
      </c>
      <c r="F89" s="175">
        <v>26</v>
      </c>
      <c r="G89" s="154">
        <v>5.4393305439330547E-2</v>
      </c>
      <c r="H89" s="176">
        <v>29573945.510000002</v>
      </c>
      <c r="I89" s="154">
        <v>3.7820355675033134E-2</v>
      </c>
    </row>
    <row r="90" spans="1:9" ht="15" customHeight="1" x14ac:dyDescent="0.35">
      <c r="A90" s="203"/>
      <c r="B90" s="127" t="s">
        <v>1275</v>
      </c>
      <c r="F90" s="175">
        <v>28</v>
      </c>
      <c r="G90" s="154">
        <v>5.8577405857740586E-2</v>
      </c>
      <c r="H90" s="176">
        <v>14436189.82</v>
      </c>
      <c r="I90" s="154">
        <v>1.8461582456087124E-2</v>
      </c>
    </row>
    <row r="91" spans="1:9" ht="15" customHeight="1" x14ac:dyDescent="0.35">
      <c r="A91" s="203"/>
      <c r="B91" s="127" t="s">
        <v>1276</v>
      </c>
      <c r="F91" s="175">
        <v>49</v>
      </c>
      <c r="G91" s="154">
        <v>0.10251046025104603</v>
      </c>
      <c r="H91" s="176">
        <v>35989030.659999996</v>
      </c>
      <c r="I91" s="154">
        <v>4.6024225597515553E-2</v>
      </c>
    </row>
    <row r="92" spans="1:9" ht="15" customHeight="1" x14ac:dyDescent="0.35">
      <c r="A92" s="203"/>
      <c r="B92" s="127" t="s">
        <v>1277</v>
      </c>
      <c r="F92" s="175">
        <v>32</v>
      </c>
      <c r="G92" s="154">
        <v>6.6945606694560664E-2</v>
      </c>
      <c r="H92" s="176">
        <v>22712605.649999999</v>
      </c>
      <c r="I92" s="154">
        <v>2.9045797210227126E-2</v>
      </c>
    </row>
    <row r="93" spans="1:9" ht="15" customHeight="1" x14ac:dyDescent="0.35">
      <c r="A93" s="203"/>
      <c r="B93" s="127" t="s">
        <v>1278</v>
      </c>
      <c r="F93" s="175">
        <v>42</v>
      </c>
      <c r="G93" s="154">
        <v>8.7866108786610872E-2</v>
      </c>
      <c r="H93" s="176">
        <v>23763564.609999999</v>
      </c>
      <c r="I93" s="154">
        <v>3.038980596460935E-2</v>
      </c>
    </row>
    <row r="94" spans="1:9" ht="15" customHeight="1" x14ac:dyDescent="0.35">
      <c r="A94" s="203"/>
      <c r="B94" s="127" t="s">
        <v>1282</v>
      </c>
      <c r="F94" s="175">
        <v>42</v>
      </c>
      <c r="G94" s="154">
        <v>8.7866108786610872E-2</v>
      </c>
      <c r="H94" s="176">
        <v>70248425.780000001</v>
      </c>
      <c r="I94" s="154">
        <v>8.9836523426081297E-2</v>
      </c>
    </row>
    <row r="95" spans="1:9" ht="15" customHeight="1" x14ac:dyDescent="0.35">
      <c r="A95" s="203"/>
      <c r="B95" s="127" t="s">
        <v>1283</v>
      </c>
      <c r="F95" s="175">
        <v>28</v>
      </c>
      <c r="G95" s="154">
        <v>5.8577405857740586E-2</v>
      </c>
      <c r="H95" s="176">
        <v>86008218.819999993</v>
      </c>
      <c r="I95" s="154">
        <v>0.10999078312525362</v>
      </c>
    </row>
    <row r="96" spans="1:9" ht="15" customHeight="1" x14ac:dyDescent="0.35">
      <c r="A96" s="203"/>
      <c r="B96" s="127" t="s">
        <v>1284</v>
      </c>
      <c r="F96" s="175">
        <v>17</v>
      </c>
      <c r="G96" s="154">
        <v>3.5564853556485358E-2</v>
      </c>
      <c r="H96" s="176">
        <v>38446306.030000001</v>
      </c>
      <c r="I96" s="154">
        <v>4.9166688562204325E-2</v>
      </c>
    </row>
    <row r="97" spans="1:9" ht="15" customHeight="1" x14ac:dyDescent="0.35">
      <c r="A97" s="203"/>
      <c r="B97" s="127" t="s">
        <v>1285</v>
      </c>
      <c r="F97" s="175">
        <v>15</v>
      </c>
      <c r="G97" s="154">
        <v>3.1380753138075312E-2</v>
      </c>
      <c r="H97" s="176">
        <v>33321142.969999999</v>
      </c>
      <c r="I97" s="154">
        <v>4.2612423093763584E-2</v>
      </c>
    </row>
    <row r="98" spans="1:9" ht="15" customHeight="1" x14ac:dyDescent="0.35">
      <c r="A98" s="203"/>
      <c r="B98" s="127" t="s">
        <v>1286</v>
      </c>
      <c r="F98" s="175">
        <v>18</v>
      </c>
      <c r="G98" s="154">
        <v>3.7656903765690378E-2</v>
      </c>
      <c r="H98" s="176">
        <v>40650726.130000003</v>
      </c>
      <c r="I98" s="154">
        <v>5.1985789997655379E-2</v>
      </c>
    </row>
    <row r="99" spans="1:9" ht="15" customHeight="1" thickBot="1" x14ac:dyDescent="0.4">
      <c r="A99" s="203"/>
      <c r="B99" s="135" t="s">
        <v>1287</v>
      </c>
      <c r="C99" s="135"/>
      <c r="D99" s="135"/>
      <c r="E99" s="135"/>
      <c r="F99" s="183">
        <v>131</v>
      </c>
      <c r="G99" s="174">
        <v>0.27405857740585776</v>
      </c>
      <c r="H99" s="184">
        <v>380256089.41000003</v>
      </c>
      <c r="I99" s="174">
        <v>0.48628684137598521</v>
      </c>
    </row>
    <row r="100" spans="1:9" ht="15" customHeight="1" x14ac:dyDescent="0.35">
      <c r="A100" s="203"/>
      <c r="B100" s="139" t="s">
        <v>1288</v>
      </c>
      <c r="C100" s="139"/>
      <c r="D100" s="139"/>
      <c r="E100" s="139"/>
      <c r="F100" s="169" t="s">
        <v>1257</v>
      </c>
      <c r="G100" s="177" t="s">
        <v>1258</v>
      </c>
      <c r="H100" s="169" t="s">
        <v>1259</v>
      </c>
      <c r="I100" s="169" t="s">
        <v>1260</v>
      </c>
    </row>
    <row r="101" spans="1:9" ht="15" customHeight="1" x14ac:dyDescent="0.35">
      <c r="A101" s="203"/>
      <c r="B101" s="127" t="s">
        <v>1289</v>
      </c>
      <c r="F101" s="175">
        <v>8</v>
      </c>
      <c r="G101" s="154">
        <v>1.6736401673640166E-2</v>
      </c>
      <c r="H101" s="176">
        <v>116028600.34999999</v>
      </c>
      <c r="I101" s="154">
        <v>0.14838205920915939</v>
      </c>
    </row>
    <row r="102" spans="1:9" ht="15" customHeight="1" x14ac:dyDescent="0.35">
      <c r="A102" s="203"/>
      <c r="B102" s="127" t="s">
        <v>1290</v>
      </c>
      <c r="F102" s="175">
        <v>469</v>
      </c>
      <c r="G102" s="154">
        <v>0.98117154811715479</v>
      </c>
      <c r="H102" s="176">
        <v>601346187.03999996</v>
      </c>
      <c r="I102" s="154">
        <v>0.76902578555125622</v>
      </c>
    </row>
    <row r="103" spans="1:9" ht="15" customHeight="1" thickBot="1" x14ac:dyDescent="0.4">
      <c r="A103" s="203"/>
      <c r="B103" s="132" t="s">
        <v>1291</v>
      </c>
      <c r="F103" s="175">
        <v>1</v>
      </c>
      <c r="G103" s="154">
        <v>2.0920502092050207E-3</v>
      </c>
      <c r="H103" s="176">
        <v>64583631.090000004</v>
      </c>
      <c r="I103" s="154">
        <v>8.2592155239584325E-2</v>
      </c>
    </row>
    <row r="104" spans="1:9" ht="15" customHeight="1" x14ac:dyDescent="0.35">
      <c r="A104" s="203"/>
      <c r="B104" s="139" t="s">
        <v>1292</v>
      </c>
      <c r="C104" s="168"/>
      <c r="D104" s="168"/>
      <c r="E104" s="168"/>
      <c r="F104" s="169" t="s">
        <v>1257</v>
      </c>
      <c r="G104" s="169" t="s">
        <v>1258</v>
      </c>
      <c r="H104" s="169" t="s">
        <v>1259</v>
      </c>
      <c r="I104" s="169" t="s">
        <v>1260</v>
      </c>
    </row>
    <row r="105" spans="1:9" ht="15" customHeight="1" x14ac:dyDescent="0.35">
      <c r="A105" s="203"/>
      <c r="B105" s="127" t="s">
        <v>1293</v>
      </c>
      <c r="F105" s="181">
        <v>1</v>
      </c>
      <c r="G105" s="160">
        <v>2.0920502092050207E-3</v>
      </c>
      <c r="H105" s="157">
        <v>64583631.090000004</v>
      </c>
      <c r="I105" s="160">
        <v>8.2592155239584325E-2</v>
      </c>
    </row>
    <row r="106" spans="1:9" ht="15" customHeight="1" x14ac:dyDescent="0.35">
      <c r="A106" s="203"/>
      <c r="B106" s="127" t="s">
        <v>1294</v>
      </c>
      <c r="F106" s="181">
        <v>1</v>
      </c>
      <c r="G106" s="160">
        <v>2.0920502092050207E-3</v>
      </c>
      <c r="H106" s="157">
        <v>12592550.970000001</v>
      </c>
      <c r="I106" s="160">
        <v>1.6103862651006266E-2</v>
      </c>
    </row>
    <row r="107" spans="1:9" ht="15" customHeight="1" x14ac:dyDescent="0.35">
      <c r="A107" s="203"/>
      <c r="B107" s="127" t="s">
        <v>1295</v>
      </c>
      <c r="F107" s="181">
        <v>7</v>
      </c>
      <c r="G107" s="160">
        <v>1.4644351464435146E-2</v>
      </c>
      <c r="H107" s="157">
        <v>103436049.38</v>
      </c>
      <c r="I107" s="160">
        <v>0.13227819655815312</v>
      </c>
    </row>
    <row r="108" spans="1:9" ht="15" customHeight="1" thickBot="1" x14ac:dyDescent="0.4">
      <c r="A108" s="203"/>
      <c r="B108" s="127" t="s">
        <v>1296</v>
      </c>
      <c r="F108" s="175">
        <v>469</v>
      </c>
      <c r="G108" s="160">
        <v>0.98117154811715479</v>
      </c>
      <c r="H108" s="176">
        <v>601346187.03999996</v>
      </c>
      <c r="I108" s="160">
        <v>0.76902578555125622</v>
      </c>
    </row>
    <row r="109" spans="1:9" ht="15" customHeight="1" x14ac:dyDescent="0.35">
      <c r="A109" s="203"/>
      <c r="B109" s="167" t="s">
        <v>1297</v>
      </c>
      <c r="C109" s="167"/>
      <c r="D109" s="167"/>
      <c r="E109" s="167"/>
      <c r="F109" s="169" t="s">
        <v>1257</v>
      </c>
      <c r="G109" s="169" t="s">
        <v>1258</v>
      </c>
      <c r="H109" s="169" t="s">
        <v>1259</v>
      </c>
      <c r="I109" s="169" t="s">
        <v>1260</v>
      </c>
    </row>
    <row r="110" spans="1:9" ht="15" customHeight="1" x14ac:dyDescent="0.35">
      <c r="A110" s="203"/>
      <c r="B110" s="139" t="s">
        <v>410</v>
      </c>
      <c r="C110" s="139"/>
      <c r="D110" s="139"/>
      <c r="E110" s="139"/>
      <c r="F110" s="178">
        <v>478</v>
      </c>
      <c r="G110" s="179">
        <v>1</v>
      </c>
      <c r="H110" s="180">
        <v>781958418.4799999</v>
      </c>
      <c r="I110" s="179">
        <v>0.99999999999999978</v>
      </c>
    </row>
    <row r="111" spans="1:9" ht="15" customHeight="1" x14ac:dyDescent="0.35">
      <c r="A111" s="203"/>
      <c r="B111" s="143" t="s">
        <v>1170</v>
      </c>
      <c r="F111" s="175">
        <v>42</v>
      </c>
      <c r="G111" s="154">
        <v>8.7866108786610872E-2</v>
      </c>
      <c r="H111" s="175">
        <v>231805235.53999999</v>
      </c>
      <c r="I111" s="154">
        <v>0.29644189519769054</v>
      </c>
    </row>
    <row r="112" spans="1:9" ht="15" customHeight="1" x14ac:dyDescent="0.35">
      <c r="A112" s="203"/>
      <c r="B112" s="143" t="s">
        <v>1298</v>
      </c>
      <c r="F112" s="175">
        <v>184</v>
      </c>
      <c r="G112" s="154">
        <v>0.38493723849372385</v>
      </c>
      <c r="H112" s="175">
        <v>173829625.90000001</v>
      </c>
      <c r="I112" s="154">
        <v>0.22230034461154152</v>
      </c>
    </row>
    <row r="113" spans="1:9" ht="15" customHeight="1" x14ac:dyDescent="0.35">
      <c r="A113" s="203"/>
      <c r="B113" s="143" t="s">
        <v>1299</v>
      </c>
      <c r="F113" s="175">
        <v>135</v>
      </c>
      <c r="G113" s="154">
        <v>0.28242677824267781</v>
      </c>
      <c r="H113" s="175">
        <v>141800572.34999999</v>
      </c>
      <c r="I113" s="154">
        <v>0.18134029764093754</v>
      </c>
    </row>
    <row r="114" spans="1:9" ht="15" customHeight="1" x14ac:dyDescent="0.35">
      <c r="A114" s="203"/>
      <c r="B114" s="143" t="s">
        <v>1300</v>
      </c>
      <c r="F114" s="175">
        <v>18</v>
      </c>
      <c r="G114" s="154">
        <v>3.7656903765690378E-2</v>
      </c>
      <c r="H114" s="175">
        <v>110163611.88</v>
      </c>
      <c r="I114" s="154">
        <v>0.14088167513323807</v>
      </c>
    </row>
    <row r="115" spans="1:9" ht="15" customHeight="1" x14ac:dyDescent="0.35">
      <c r="A115" s="203"/>
      <c r="B115" s="143" t="s">
        <v>1172</v>
      </c>
      <c r="F115" s="175">
        <v>69</v>
      </c>
      <c r="G115" s="154">
        <v>0.14435146443514643</v>
      </c>
      <c r="H115" s="175">
        <v>63673604.530000001</v>
      </c>
      <c r="I115" s="154">
        <v>8.1428376528986199E-2</v>
      </c>
    </row>
    <row r="116" spans="1:9" ht="15" customHeight="1" x14ac:dyDescent="0.35">
      <c r="A116" s="203"/>
      <c r="B116" s="143" t="s">
        <v>1176</v>
      </c>
      <c r="F116" s="175">
        <v>24</v>
      </c>
      <c r="G116" s="154">
        <v>5.0209205020920501E-2</v>
      </c>
      <c r="H116" s="175">
        <v>39013217.869999997</v>
      </c>
      <c r="I116" s="154">
        <v>4.989167831434739E-2</v>
      </c>
    </row>
    <row r="117" spans="1:9" ht="15" customHeight="1" thickBot="1" x14ac:dyDescent="0.4">
      <c r="A117" s="203"/>
      <c r="B117" s="211" t="s">
        <v>1301</v>
      </c>
      <c r="C117" s="135"/>
      <c r="D117" s="135"/>
      <c r="E117" s="132"/>
      <c r="F117" s="175">
        <v>6</v>
      </c>
      <c r="G117" s="174">
        <v>1.2552301255230125E-2</v>
      </c>
      <c r="H117" s="175">
        <v>21672550.41</v>
      </c>
      <c r="I117" s="154">
        <v>2.7715732573258708E-2</v>
      </c>
    </row>
    <row r="118" spans="1:9" ht="15" customHeight="1" x14ac:dyDescent="0.35">
      <c r="A118" s="203"/>
      <c r="B118" s="150" t="s">
        <v>1302</v>
      </c>
      <c r="C118" s="150"/>
      <c r="D118" s="150"/>
      <c r="E118" s="150"/>
      <c r="F118" s="169" t="s">
        <v>1257</v>
      </c>
      <c r="G118" s="177" t="s">
        <v>1258</v>
      </c>
      <c r="H118" s="169" t="s">
        <v>1259</v>
      </c>
      <c r="I118" s="169" t="s">
        <v>1260</v>
      </c>
    </row>
    <row r="119" spans="1:9" ht="15" customHeight="1" x14ac:dyDescent="0.35">
      <c r="A119" s="203"/>
      <c r="B119" s="156" t="s">
        <v>1303</v>
      </c>
      <c r="C119" s="156"/>
      <c r="D119" s="156"/>
      <c r="E119" s="156"/>
      <c r="F119" s="181">
        <v>0</v>
      </c>
      <c r="G119" s="160">
        <v>0</v>
      </c>
      <c r="H119" s="157">
        <v>0</v>
      </c>
      <c r="I119" s="160">
        <v>0</v>
      </c>
    </row>
    <row r="120" spans="1:9" ht="15" customHeight="1" x14ac:dyDescent="0.35">
      <c r="A120" s="203"/>
      <c r="B120" s="156" t="s">
        <v>1304</v>
      </c>
      <c r="C120" s="156"/>
      <c r="D120" s="156"/>
      <c r="E120" s="156"/>
      <c r="F120" s="181">
        <v>0</v>
      </c>
      <c r="G120" s="160">
        <v>0</v>
      </c>
      <c r="H120" s="157">
        <v>0</v>
      </c>
      <c r="I120" s="160">
        <v>0</v>
      </c>
    </row>
    <row r="121" spans="1:9" ht="15" customHeight="1" thickBot="1" x14ac:dyDescent="0.4">
      <c r="A121" s="203"/>
      <c r="B121" s="182" t="s">
        <v>1305</v>
      </c>
      <c r="C121" s="182"/>
      <c r="D121" s="182"/>
      <c r="E121" s="182"/>
      <c r="F121" s="183">
        <v>0</v>
      </c>
      <c r="G121" s="174">
        <v>0</v>
      </c>
      <c r="H121" s="184">
        <v>0</v>
      </c>
      <c r="I121" s="174">
        <v>0</v>
      </c>
    </row>
    <row r="122" spans="1:9" ht="15" customHeight="1" x14ac:dyDescent="0.35">
      <c r="A122" s="203"/>
      <c r="B122" s="217" t="s">
        <v>1306</v>
      </c>
      <c r="C122" s="156"/>
      <c r="D122" s="156"/>
      <c r="E122" s="156"/>
      <c r="F122" s="156"/>
      <c r="H122" s="177" t="s">
        <v>1307</v>
      </c>
      <c r="I122" s="160"/>
    </row>
    <row r="123" spans="1:9" ht="15" customHeight="1" x14ac:dyDescent="0.35">
      <c r="A123" s="203"/>
      <c r="C123" s="156"/>
      <c r="D123" s="156"/>
      <c r="E123" s="156"/>
      <c r="F123" s="156"/>
      <c r="G123" s="233"/>
      <c r="H123" s="177" t="s">
        <v>1308</v>
      </c>
      <c r="I123" s="185" t="s">
        <v>1309</v>
      </c>
    </row>
    <row r="124" spans="1:9" ht="15" customHeight="1" x14ac:dyDescent="0.35">
      <c r="A124" s="203"/>
      <c r="B124" s="156"/>
      <c r="C124" s="156"/>
      <c r="D124" s="156"/>
      <c r="E124" s="156"/>
      <c r="F124" s="156"/>
      <c r="G124" s="233"/>
      <c r="H124" s="186">
        <v>45838</v>
      </c>
      <c r="I124" s="187">
        <v>837555884.78999996</v>
      </c>
    </row>
    <row r="125" spans="1:9" ht="15" customHeight="1" x14ac:dyDescent="0.35">
      <c r="A125" s="203"/>
      <c r="B125" s="156"/>
      <c r="C125" s="156"/>
      <c r="D125" s="156"/>
      <c r="E125" s="156"/>
      <c r="F125" s="156"/>
      <c r="G125" s="233"/>
      <c r="H125" s="186">
        <v>46203</v>
      </c>
      <c r="I125" s="187">
        <v>696148384.75999999</v>
      </c>
    </row>
    <row r="126" spans="1:9" ht="15" customHeight="1" x14ac:dyDescent="0.35">
      <c r="A126" s="203"/>
      <c r="B126" s="156"/>
      <c r="C126" s="156"/>
      <c r="D126" s="156"/>
      <c r="E126" s="156"/>
      <c r="F126" s="156"/>
      <c r="G126" s="233"/>
      <c r="H126" s="186">
        <v>46568</v>
      </c>
      <c r="I126" s="187">
        <v>574287654.80999994</v>
      </c>
    </row>
    <row r="127" spans="1:9" ht="15" customHeight="1" x14ac:dyDescent="0.35">
      <c r="A127" s="203"/>
      <c r="B127" s="156"/>
      <c r="C127" s="156"/>
      <c r="D127" s="156"/>
      <c r="E127" s="156"/>
      <c r="F127" s="156"/>
      <c r="G127" s="233"/>
      <c r="H127" s="186">
        <v>46934</v>
      </c>
      <c r="I127" s="187">
        <v>494516704.12</v>
      </c>
    </row>
    <row r="128" spans="1:9" ht="15" customHeight="1" x14ac:dyDescent="0.35">
      <c r="A128" s="203"/>
      <c r="B128" s="156"/>
      <c r="C128" s="156"/>
      <c r="D128" s="156"/>
      <c r="E128" s="156"/>
      <c r="F128" s="156"/>
      <c r="G128" s="233"/>
      <c r="H128" s="186">
        <v>47299</v>
      </c>
      <c r="I128" s="187">
        <v>428933575.43000001</v>
      </c>
    </row>
    <row r="129" spans="1:9" ht="15" customHeight="1" x14ac:dyDescent="0.35">
      <c r="A129" s="203"/>
      <c r="B129" s="156"/>
      <c r="C129" s="156"/>
      <c r="D129" s="156"/>
      <c r="E129" s="156"/>
      <c r="F129" s="156"/>
      <c r="G129" s="233"/>
      <c r="H129" s="186">
        <v>47664</v>
      </c>
      <c r="I129" s="187">
        <v>356092878.69</v>
      </c>
    </row>
    <row r="130" spans="1:9" ht="15" customHeight="1" x14ac:dyDescent="0.35">
      <c r="A130" s="203"/>
      <c r="B130" s="156"/>
      <c r="C130" s="156"/>
      <c r="D130" s="156"/>
      <c r="E130" s="156"/>
      <c r="F130" s="156"/>
      <c r="G130" s="233"/>
      <c r="H130" s="186">
        <v>48029</v>
      </c>
      <c r="I130" s="187">
        <v>307848926.35000002</v>
      </c>
    </row>
    <row r="131" spans="1:9" ht="15" customHeight="1" x14ac:dyDescent="0.35">
      <c r="A131" s="203"/>
      <c r="B131" s="156"/>
      <c r="C131" s="156"/>
      <c r="D131" s="156"/>
      <c r="E131" s="156"/>
      <c r="F131" s="156"/>
      <c r="G131" s="233"/>
      <c r="H131" s="186">
        <v>48395</v>
      </c>
      <c r="I131" s="187">
        <v>213804653.73999998</v>
      </c>
    </row>
    <row r="132" spans="1:9" ht="15" customHeight="1" x14ac:dyDescent="0.35">
      <c r="A132" s="203"/>
      <c r="B132" s="156"/>
      <c r="C132" s="156"/>
      <c r="D132" s="156"/>
      <c r="E132" s="156"/>
      <c r="F132" s="156"/>
      <c r="G132" s="233"/>
      <c r="H132" s="186">
        <v>48760</v>
      </c>
      <c r="I132" s="187">
        <v>178240687.95999998</v>
      </c>
    </row>
    <row r="133" spans="1:9" ht="15" customHeight="1" x14ac:dyDescent="0.35">
      <c r="A133" s="203"/>
      <c r="B133" s="156"/>
      <c r="C133" s="156"/>
      <c r="D133" s="156"/>
      <c r="E133" s="156"/>
      <c r="F133" s="156"/>
      <c r="G133" s="233"/>
      <c r="H133" s="186">
        <v>49125</v>
      </c>
      <c r="I133" s="187">
        <v>146969060.31999999</v>
      </c>
    </row>
    <row r="134" spans="1:9" ht="15" customHeight="1" x14ac:dyDescent="0.35">
      <c r="A134" s="203"/>
      <c r="B134" s="156"/>
      <c r="C134" s="156"/>
      <c r="D134" s="156"/>
      <c r="E134" s="156"/>
      <c r="F134" s="156"/>
      <c r="G134" s="233"/>
      <c r="H134" s="186">
        <v>49490</v>
      </c>
      <c r="I134" s="187">
        <v>118558090.48</v>
      </c>
    </row>
    <row r="135" spans="1:9" ht="15" customHeight="1" x14ac:dyDescent="0.35">
      <c r="A135" s="203"/>
      <c r="B135" s="156"/>
      <c r="C135" s="156"/>
      <c r="D135" s="156"/>
      <c r="E135" s="156"/>
      <c r="F135" s="156"/>
      <c r="G135" s="233"/>
      <c r="H135" s="186">
        <v>49856</v>
      </c>
      <c r="I135" s="187">
        <v>94213203.690000013</v>
      </c>
    </row>
    <row r="136" spans="1:9" ht="15" customHeight="1" x14ac:dyDescent="0.35">
      <c r="A136" s="203"/>
      <c r="B136" s="156"/>
      <c r="C136" s="156"/>
      <c r="D136" s="156"/>
      <c r="E136" s="156"/>
      <c r="F136" s="156"/>
      <c r="G136" s="233"/>
      <c r="H136" s="186">
        <v>50221</v>
      </c>
      <c r="I136" s="187">
        <v>71578165.989999995</v>
      </c>
    </row>
    <row r="137" spans="1:9" ht="15" customHeight="1" x14ac:dyDescent="0.35">
      <c r="A137" s="203"/>
      <c r="B137" s="156"/>
      <c r="C137" s="156"/>
      <c r="D137" s="156"/>
      <c r="E137" s="156"/>
      <c r="F137" s="156"/>
      <c r="G137" s="233"/>
      <c r="H137" s="186">
        <v>50586</v>
      </c>
      <c r="I137" s="187">
        <v>51298106.390000001</v>
      </c>
    </row>
    <row r="138" spans="1:9" ht="15" customHeight="1" x14ac:dyDescent="0.35">
      <c r="A138" s="203"/>
      <c r="B138" s="156"/>
      <c r="C138" s="156"/>
      <c r="D138" s="156"/>
      <c r="E138" s="156"/>
      <c r="F138" s="156"/>
      <c r="G138" s="233"/>
      <c r="H138" s="186">
        <v>50951</v>
      </c>
      <c r="I138" s="187">
        <v>33822152.600000001</v>
      </c>
    </row>
    <row r="139" spans="1:9" ht="15" customHeight="1" x14ac:dyDescent="0.35">
      <c r="A139" s="203"/>
      <c r="B139" s="156"/>
      <c r="C139" s="156"/>
      <c r="D139" s="156"/>
      <c r="E139" s="156"/>
      <c r="F139" s="156"/>
      <c r="G139" s="233"/>
      <c r="H139" s="186">
        <v>51317</v>
      </c>
      <c r="I139" s="187">
        <v>20907787.260000002</v>
      </c>
    </row>
    <row r="140" spans="1:9" ht="15" customHeight="1" x14ac:dyDescent="0.35">
      <c r="A140" s="203"/>
      <c r="B140" s="156"/>
      <c r="C140" s="156"/>
      <c r="D140" s="156"/>
      <c r="E140" s="156"/>
      <c r="F140" s="156"/>
      <c r="G140" s="233"/>
      <c r="H140" s="186">
        <v>51682</v>
      </c>
      <c r="I140" s="187">
        <v>9550230.75</v>
      </c>
    </row>
    <row r="141" spans="1:9" ht="15" customHeight="1" x14ac:dyDescent="0.35">
      <c r="A141" s="203"/>
      <c r="B141" s="156"/>
      <c r="C141" s="156"/>
      <c r="D141" s="156"/>
      <c r="E141" s="156"/>
      <c r="F141" s="156"/>
      <c r="G141" s="233"/>
      <c r="H141" s="186">
        <v>53508</v>
      </c>
      <c r="I141" s="187">
        <v>20219.7</v>
      </c>
    </row>
    <row r="142" spans="1:9" ht="15" customHeight="1" x14ac:dyDescent="0.35">
      <c r="A142" s="203"/>
      <c r="B142" s="156"/>
      <c r="C142" s="156"/>
      <c r="D142" s="156"/>
      <c r="E142" s="156"/>
      <c r="F142" s="156"/>
      <c r="G142" s="233"/>
      <c r="H142" s="186">
        <v>55334</v>
      </c>
      <c r="I142" s="187">
        <v>0</v>
      </c>
    </row>
    <row r="143" spans="1:9" ht="15" customHeight="1" x14ac:dyDescent="0.35">
      <c r="A143" s="203"/>
      <c r="B143" s="156"/>
      <c r="C143" s="156"/>
      <c r="D143" s="156"/>
      <c r="E143" s="156"/>
      <c r="F143" s="156"/>
      <c r="G143" s="233"/>
      <c r="H143" s="186"/>
      <c r="I143" s="187"/>
    </row>
    <row r="144" spans="1:9" ht="15" customHeight="1" thickBot="1" x14ac:dyDescent="0.4">
      <c r="A144" s="203"/>
      <c r="B144" s="158"/>
      <c r="C144" s="158"/>
      <c r="D144" s="158"/>
      <c r="E144" s="158"/>
      <c r="F144" s="158"/>
      <c r="G144" s="188"/>
      <c r="H144" s="189"/>
      <c r="I144" s="190"/>
    </row>
    <row r="145" spans="1:9" ht="15" customHeight="1" x14ac:dyDescent="0.3">
      <c r="A145" s="203"/>
      <c r="B145" s="218" t="s">
        <v>1310</v>
      </c>
      <c r="C145" s="156"/>
      <c r="D145" s="156"/>
      <c r="E145" s="156"/>
      <c r="F145" s="156"/>
      <c r="G145" s="156"/>
      <c r="H145" s="160"/>
      <c r="I145" s="160"/>
    </row>
    <row r="146" spans="1:9" ht="15" customHeight="1" x14ac:dyDescent="0.2">
      <c r="A146" s="203"/>
      <c r="B146" s="218"/>
      <c r="C146" s="212"/>
      <c r="D146" s="212"/>
      <c r="E146" s="212"/>
      <c r="F146" s="156"/>
      <c r="G146" s="156"/>
      <c r="H146" s="160"/>
      <c r="I146" s="160"/>
    </row>
    <row r="147" spans="1:9" ht="15" customHeight="1" x14ac:dyDescent="0.35">
      <c r="A147" s="203"/>
      <c r="B147" s="131" t="s">
        <v>1311</v>
      </c>
      <c r="C147" s="232"/>
      <c r="D147" s="232"/>
      <c r="E147" s="232"/>
      <c r="F147" s="232"/>
      <c r="G147" s="232"/>
      <c r="H147" s="232"/>
      <c r="I147" s="232"/>
    </row>
    <row r="148" spans="1:9" ht="15" customHeight="1" thickBot="1" x14ac:dyDescent="0.4">
      <c r="A148" s="203"/>
      <c r="B148" s="219" t="s">
        <v>1312</v>
      </c>
      <c r="C148" s="220" t="s">
        <v>1313</v>
      </c>
      <c r="D148" s="220" t="s">
        <v>1314</v>
      </c>
      <c r="E148" s="220" t="s">
        <v>1315</v>
      </c>
      <c r="F148" s="220" t="s">
        <v>1316</v>
      </c>
      <c r="G148" s="220" t="s">
        <v>1317</v>
      </c>
      <c r="H148" s="221" t="s">
        <v>1318</v>
      </c>
      <c r="I148" s="220" t="s">
        <v>1319</v>
      </c>
    </row>
    <row r="149" spans="1:9" ht="15" customHeight="1" x14ac:dyDescent="0.35">
      <c r="A149" s="203"/>
      <c r="B149" s="222" t="s">
        <v>1320</v>
      </c>
      <c r="C149" s="223">
        <v>97810033.719999969</v>
      </c>
      <c r="D149" s="223">
        <v>121860729.95000005</v>
      </c>
      <c r="E149" s="223">
        <v>79770950.689999938</v>
      </c>
      <c r="F149" s="223">
        <v>65583128.689999998</v>
      </c>
      <c r="G149" s="223">
        <v>60840696.74000001</v>
      </c>
      <c r="H149" s="223">
        <v>237534788.20999998</v>
      </c>
      <c r="I149" s="223">
        <v>118558090.48</v>
      </c>
    </row>
    <row r="150" spans="1:9" ht="15" customHeight="1" thickBot="1" x14ac:dyDescent="0.4">
      <c r="A150" s="203"/>
      <c r="B150" s="219" t="s">
        <v>1321</v>
      </c>
      <c r="C150" s="224">
        <v>43597466.310000002</v>
      </c>
      <c r="D150" s="224">
        <v>0</v>
      </c>
      <c r="E150" s="224">
        <v>0</v>
      </c>
      <c r="F150" s="224">
        <v>0</v>
      </c>
      <c r="G150" s="224">
        <v>12000000</v>
      </c>
      <c r="H150" s="224">
        <v>0</v>
      </c>
      <c r="I150" s="157">
        <v>0</v>
      </c>
    </row>
    <row r="151" spans="1:9" ht="15" customHeight="1" thickBot="1" x14ac:dyDescent="0.4">
      <c r="A151" s="203"/>
      <c r="B151" s="225" t="s">
        <v>1218</v>
      </c>
      <c r="C151" s="226">
        <v>141407500.02999997</v>
      </c>
      <c r="D151" s="226">
        <v>121860729.95000005</v>
      </c>
      <c r="E151" s="226">
        <v>79770950.689999938</v>
      </c>
      <c r="F151" s="226">
        <v>65583128.689999998</v>
      </c>
      <c r="G151" s="226">
        <v>72840696.74000001</v>
      </c>
      <c r="H151" s="226">
        <v>237534788.20999998</v>
      </c>
      <c r="I151" s="226">
        <v>118558090.48</v>
      </c>
    </row>
    <row r="152" spans="1:9" ht="15" customHeight="1" thickBot="1" x14ac:dyDescent="0.4">
      <c r="A152" s="203"/>
      <c r="B152" s="225" t="s">
        <v>1322</v>
      </c>
      <c r="C152" s="226">
        <v>0</v>
      </c>
      <c r="D152" s="226">
        <v>0</v>
      </c>
      <c r="E152" s="226">
        <v>450000000</v>
      </c>
      <c r="F152" s="226">
        <v>0</v>
      </c>
      <c r="G152" s="226">
        <v>150000000</v>
      </c>
      <c r="H152" s="226">
        <v>0</v>
      </c>
      <c r="I152" s="226">
        <v>0</v>
      </c>
    </row>
    <row r="153" spans="1:9" ht="15" customHeight="1" x14ac:dyDescent="2.2999999999999998">
      <c r="A153" s="203"/>
      <c r="B153" s="218" t="s">
        <v>1323</v>
      </c>
      <c r="C153" s="227"/>
      <c r="D153" s="227"/>
      <c r="E153" s="227"/>
      <c r="F153" s="227"/>
      <c r="G153" s="227"/>
      <c r="H153" s="227"/>
      <c r="I153" s="227"/>
    </row>
    <row r="154" spans="1:9" ht="15" customHeight="1" x14ac:dyDescent="0.35">
      <c r="A154" s="203"/>
      <c r="B154" s="228"/>
      <c r="C154" s="229"/>
      <c r="D154" s="230"/>
      <c r="E154" s="230"/>
      <c r="F154" s="230"/>
      <c r="G154" s="230"/>
      <c r="H154" s="230"/>
      <c r="I154" s="230"/>
    </row>
    <row r="155" spans="1:9" ht="15" customHeight="1" thickBot="1" x14ac:dyDescent="0.4">
      <c r="A155" s="203"/>
      <c r="B155" s="131" t="s">
        <v>1324</v>
      </c>
      <c r="C155" s="232"/>
      <c r="D155" s="232"/>
      <c r="E155" s="232"/>
      <c r="F155" s="232"/>
      <c r="G155" s="232"/>
      <c r="H155" s="232"/>
      <c r="I155" s="232" t="s">
        <v>1204</v>
      </c>
    </row>
    <row r="156" spans="1:9" ht="15" customHeight="1" x14ac:dyDescent="0.35">
      <c r="A156" s="203"/>
      <c r="B156" s="191" t="s">
        <v>1325</v>
      </c>
      <c r="C156" s="191"/>
      <c r="D156" s="191"/>
      <c r="E156" s="191"/>
      <c r="F156" s="191"/>
      <c r="G156" s="191"/>
      <c r="H156" s="192"/>
      <c r="I156" s="194">
        <v>0</v>
      </c>
    </row>
    <row r="157" spans="1:9" ht="15" customHeight="1" x14ac:dyDescent="0.35">
      <c r="A157" s="203"/>
      <c r="B157" s="195" t="s">
        <v>1326</v>
      </c>
      <c r="C157" s="139"/>
      <c r="D157" s="139"/>
      <c r="E157" s="139"/>
      <c r="F157" s="139"/>
      <c r="G157" s="139"/>
      <c r="H157" s="177"/>
      <c r="I157" s="142">
        <v>0</v>
      </c>
    </row>
    <row r="158" spans="1:9" ht="15" customHeight="1" x14ac:dyDescent="0.35">
      <c r="A158" s="203"/>
      <c r="B158" s="193" t="s">
        <v>1327</v>
      </c>
      <c r="C158" s="156"/>
      <c r="D158" s="156"/>
      <c r="E158" s="156"/>
      <c r="F158" s="156"/>
      <c r="G158" s="156"/>
      <c r="H158" s="171"/>
      <c r="I158" s="146">
        <v>0</v>
      </c>
    </row>
    <row r="159" spans="1:9" ht="15" customHeight="1" x14ac:dyDescent="0.35">
      <c r="A159" s="203"/>
      <c r="B159" s="193" t="s">
        <v>1328</v>
      </c>
      <c r="C159" s="156"/>
      <c r="D159" s="156"/>
      <c r="E159" s="156"/>
      <c r="F159" s="156"/>
      <c r="G159" s="156"/>
      <c r="H159" s="171"/>
      <c r="I159" s="146">
        <v>0</v>
      </c>
    </row>
    <row r="160" spans="1:9" ht="15" customHeight="1" thickBot="1" x14ac:dyDescent="0.4">
      <c r="A160" s="203"/>
      <c r="B160" s="196" t="s">
        <v>1329</v>
      </c>
      <c r="C160" s="161"/>
      <c r="D160" s="161"/>
      <c r="E160" s="161"/>
      <c r="F160" s="161"/>
      <c r="G160" s="161"/>
      <c r="H160" s="197"/>
      <c r="I160" s="198">
        <v>0</v>
      </c>
    </row>
    <row r="161" spans="1:9" ht="15" customHeight="1" x14ac:dyDescent="0.35">
      <c r="A161" s="203"/>
      <c r="H161" s="171"/>
      <c r="I161" s="146"/>
    </row>
    <row r="162" spans="1:9" ht="15" customHeight="1" x14ac:dyDescent="0.35">
      <c r="A162" s="203"/>
      <c r="B162" s="131" t="s">
        <v>1330</v>
      </c>
      <c r="C162" s="131"/>
      <c r="D162" s="131"/>
      <c r="E162" s="131"/>
      <c r="F162" s="131"/>
      <c r="G162" s="131"/>
      <c r="H162" s="155"/>
      <c r="I162" s="155"/>
    </row>
    <row r="163" spans="1:9" ht="15" customHeight="1" x14ac:dyDescent="0.35">
      <c r="A163" s="203"/>
      <c r="B163" s="127" t="s">
        <v>1331</v>
      </c>
      <c r="E163" s="244" t="s">
        <v>1332</v>
      </c>
      <c r="F163" s="244"/>
      <c r="G163" s="244"/>
      <c r="H163" s="244"/>
      <c r="I163" s="244"/>
    </row>
    <row r="164" spans="1:9" ht="15" customHeight="1" x14ac:dyDescent="0.35">
      <c r="A164" s="203"/>
      <c r="B164" s="127" t="s">
        <v>1333</v>
      </c>
      <c r="E164" s="245" t="s">
        <v>1147</v>
      </c>
      <c r="F164" s="249"/>
      <c r="G164" s="249"/>
      <c r="H164" s="249"/>
      <c r="I164" s="249"/>
    </row>
    <row r="165" spans="1:9" ht="15" customHeight="1" thickBot="1" x14ac:dyDescent="0.4">
      <c r="A165" s="203"/>
      <c r="B165" s="135" t="s">
        <v>1334</v>
      </c>
      <c r="C165" s="135"/>
      <c r="D165" s="135"/>
      <c r="E165" s="246" t="s">
        <v>1335</v>
      </c>
      <c r="F165" s="246"/>
      <c r="G165" s="246"/>
      <c r="H165" s="246"/>
      <c r="I165" s="246"/>
    </row>
    <row r="166" spans="1:9" ht="15" customHeight="1" x14ac:dyDescent="0.35">
      <c r="A166" s="203"/>
    </row>
    <row r="167" spans="1:9" ht="15" customHeight="1" x14ac:dyDescent="0.35">
      <c r="A167" s="203"/>
      <c r="B167" s="131" t="s">
        <v>1336</v>
      </c>
      <c r="C167" s="131"/>
      <c r="D167" s="131"/>
      <c r="E167" s="131"/>
      <c r="F167" s="131"/>
      <c r="G167" s="131"/>
      <c r="H167" s="155"/>
      <c r="I167" s="155"/>
    </row>
    <row r="168" spans="1:9" ht="15" customHeight="1" x14ac:dyDescent="0.35">
      <c r="A168" s="203"/>
      <c r="B168" s="139" t="s">
        <v>1337</v>
      </c>
    </row>
    <row r="169" spans="1:9" ht="24.9" customHeight="1" x14ac:dyDescent="0.35">
      <c r="A169" s="203"/>
      <c r="B169" s="247" t="s">
        <v>1338</v>
      </c>
      <c r="C169" s="247"/>
      <c r="D169" s="247"/>
      <c r="E169" s="247"/>
      <c r="F169" s="247"/>
      <c r="G169" s="247"/>
      <c r="H169" s="247"/>
      <c r="I169" s="247"/>
    </row>
    <row r="170" spans="1:9" ht="15" customHeight="1" x14ac:dyDescent="0.35">
      <c r="A170" s="203"/>
      <c r="B170" s="231"/>
      <c r="C170" s="231"/>
      <c r="D170" s="231"/>
      <c r="E170" s="231"/>
      <c r="F170" s="231"/>
      <c r="G170" s="231"/>
      <c r="H170" s="231"/>
      <c r="I170" s="231"/>
    </row>
    <row r="171" spans="1:9" ht="15.9" customHeight="1" x14ac:dyDescent="0.35">
      <c r="B171" s="139" t="s">
        <v>1339</v>
      </c>
    </row>
    <row r="172" spans="1:9" ht="47" customHeight="1" x14ac:dyDescent="0.35">
      <c r="B172" s="241" t="s">
        <v>1340</v>
      </c>
      <c r="C172" s="241"/>
      <c r="D172" s="241"/>
      <c r="E172" s="241"/>
      <c r="F172" s="241"/>
      <c r="G172" s="241"/>
      <c r="H172" s="241"/>
      <c r="I172" s="241"/>
    </row>
    <row r="173" spans="1:9" ht="15" customHeight="1" x14ac:dyDescent="0.35">
      <c r="A173" s="203"/>
      <c r="B173" s="231"/>
      <c r="C173" s="231"/>
      <c r="D173" s="231"/>
      <c r="E173" s="231"/>
      <c r="F173" s="231"/>
      <c r="G173" s="231"/>
      <c r="H173" s="231"/>
      <c r="I173" s="231"/>
    </row>
    <row r="174" spans="1:9" ht="15" customHeight="1" x14ac:dyDescent="0.35">
      <c r="A174" s="203"/>
      <c r="B174" s="139" t="s">
        <v>1341</v>
      </c>
    </row>
    <row r="175" spans="1:9" ht="36.9" customHeight="1" x14ac:dyDescent="0.35">
      <c r="A175" s="203"/>
      <c r="B175" s="241" t="s">
        <v>1342</v>
      </c>
      <c r="C175" s="241"/>
      <c r="D175" s="241"/>
      <c r="E175" s="241"/>
      <c r="F175" s="241"/>
      <c r="G175" s="241"/>
      <c r="H175" s="241"/>
      <c r="I175" s="241"/>
    </row>
    <row r="176" spans="1:9" ht="15" customHeight="1" x14ac:dyDescent="0.35"/>
    <row r="177" spans="2:9" ht="15" customHeight="1" x14ac:dyDescent="0.35">
      <c r="B177" s="139" t="s">
        <v>1343</v>
      </c>
    </row>
    <row r="178" spans="2:9" ht="62.15" customHeight="1" x14ac:dyDescent="0.35">
      <c r="B178" s="241" t="s">
        <v>1344</v>
      </c>
      <c r="C178" s="241"/>
      <c r="D178" s="241"/>
      <c r="E178" s="241"/>
      <c r="F178" s="241"/>
      <c r="G178" s="241"/>
      <c r="H178" s="241"/>
      <c r="I178" s="241"/>
    </row>
    <row r="179" spans="2:9" ht="15" customHeight="1" x14ac:dyDescent="0.35"/>
    <row r="180" spans="2:9" ht="15" customHeight="1" x14ac:dyDescent="0.35">
      <c r="B180" s="139" t="s">
        <v>1345</v>
      </c>
    </row>
    <row r="181" spans="2:9" ht="15" customHeight="1" x14ac:dyDescent="0.35">
      <c r="B181" s="127" t="s">
        <v>1346</v>
      </c>
    </row>
    <row r="182" spans="2:9" ht="15" customHeight="1" x14ac:dyDescent="0.35"/>
    <row r="183" spans="2:9" ht="15.9" customHeight="1" x14ac:dyDescent="0.35">
      <c r="B183" s="139" t="s">
        <v>1347</v>
      </c>
    </row>
    <row r="184" spans="2:9" ht="24.9" customHeight="1" thickBot="1" x14ac:dyDescent="0.4">
      <c r="B184" s="242" t="s">
        <v>1348</v>
      </c>
      <c r="C184" s="242"/>
      <c r="D184" s="242"/>
      <c r="E184" s="242"/>
      <c r="F184" s="242"/>
      <c r="G184" s="242"/>
      <c r="H184" s="242"/>
      <c r="I184" s="242"/>
    </row>
    <row r="186" spans="2:9" ht="15.9" customHeight="1" x14ac:dyDescent="0.35">
      <c r="B186" s="231"/>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7F387775-F7C0-4898-9331-97CC24E935B5}"/>
    <hyperlink ref="E164" r:id="rId2" xr:uid="{2F8812D9-FC97-410A-8FCA-2608FCF6DDF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6" sqref="G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8" t="s">
        <v>937</v>
      </c>
      <c r="B1" s="248"/>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199" t="s">
        <v>652</v>
      </c>
      <c r="D14" s="199" t="s">
        <v>652</v>
      </c>
      <c r="E14" s="28"/>
      <c r="F14" s="28"/>
      <c r="G14" s="28"/>
      <c r="H14" s="20"/>
      <c r="L14" s="20"/>
      <c r="M14" s="20"/>
    </row>
    <row r="15" spans="1:13" x14ac:dyDescent="0.35">
      <c r="A15" s="22" t="s">
        <v>846</v>
      </c>
      <c r="B15" s="39" t="s">
        <v>342</v>
      </c>
      <c r="C15" s="199" t="s">
        <v>1128</v>
      </c>
      <c r="D15" s="199" t="s">
        <v>1129</v>
      </c>
      <c r="E15" s="28"/>
      <c r="F15" s="28"/>
      <c r="G15" s="28"/>
      <c r="H15" s="20"/>
      <c r="L15" s="20"/>
      <c r="M15" s="20"/>
    </row>
    <row r="16" spans="1:13" x14ac:dyDescent="0.35">
      <c r="A16" s="22" t="s">
        <v>847</v>
      </c>
      <c r="B16" s="39" t="s">
        <v>835</v>
      </c>
      <c r="C16" s="199" t="s">
        <v>652</v>
      </c>
      <c r="D16" s="199" t="s">
        <v>652</v>
      </c>
      <c r="E16" s="28"/>
      <c r="F16" s="28"/>
      <c r="G16" s="28"/>
      <c r="H16" s="20"/>
      <c r="L16" s="20"/>
      <c r="M16" s="20"/>
    </row>
    <row r="17" spans="1:13" x14ac:dyDescent="0.35">
      <c r="A17" s="22" t="s">
        <v>848</v>
      </c>
      <c r="B17" s="39" t="s">
        <v>836</v>
      </c>
      <c r="C17" s="199" t="s">
        <v>652</v>
      </c>
      <c r="D17" s="199" t="s">
        <v>652</v>
      </c>
      <c r="E17" s="28"/>
      <c r="F17" s="28"/>
      <c r="G17" s="28"/>
      <c r="H17" s="20"/>
      <c r="L17" s="20"/>
      <c r="M17" s="20"/>
    </row>
    <row r="18" spans="1:13" x14ac:dyDescent="0.35">
      <c r="A18" s="22" t="s">
        <v>849</v>
      </c>
      <c r="B18" s="39" t="s">
        <v>837</v>
      </c>
      <c r="C18" s="199" t="s">
        <v>1128</v>
      </c>
      <c r="D18" s="199" t="s">
        <v>1129</v>
      </c>
      <c r="E18" s="28"/>
      <c r="F18" s="28"/>
      <c r="G18" s="28"/>
      <c r="H18" s="20"/>
      <c r="L18" s="20"/>
      <c r="M18" s="20"/>
    </row>
    <row r="19" spans="1:13" x14ac:dyDescent="0.35">
      <c r="A19" s="22" t="s">
        <v>850</v>
      </c>
      <c r="B19" s="39" t="s">
        <v>838</v>
      </c>
      <c r="C19" s="199" t="s">
        <v>652</v>
      </c>
      <c r="D19" s="199" t="s">
        <v>652</v>
      </c>
      <c r="E19" s="28"/>
      <c r="F19" s="28"/>
      <c r="G19" s="28"/>
      <c r="H19" s="20"/>
      <c r="L19" s="20"/>
      <c r="M19" s="20"/>
    </row>
    <row r="20" spans="1:13" x14ac:dyDescent="0.35">
      <c r="A20" s="22" t="s">
        <v>851</v>
      </c>
      <c r="B20" s="39" t="s">
        <v>839</v>
      </c>
      <c r="C20" s="199" t="s">
        <v>1128</v>
      </c>
      <c r="D20" s="199" t="s">
        <v>1129</v>
      </c>
      <c r="E20" s="28"/>
      <c r="F20" s="28"/>
      <c r="G20" s="28"/>
      <c r="H20" s="20"/>
      <c r="L20" s="20"/>
      <c r="M20" s="20"/>
    </row>
    <row r="21" spans="1:13" x14ac:dyDescent="0.35">
      <c r="A21" s="22" t="s">
        <v>852</v>
      </c>
      <c r="B21" s="39" t="s">
        <v>840</v>
      </c>
      <c r="C21" s="199" t="s">
        <v>652</v>
      </c>
      <c r="D21" s="199" t="s">
        <v>652</v>
      </c>
      <c r="E21" s="28"/>
      <c r="F21" s="28"/>
      <c r="G21" s="28"/>
      <c r="H21" s="20"/>
      <c r="L21" s="20"/>
      <c r="M21" s="20"/>
    </row>
    <row r="22" spans="1:13" x14ac:dyDescent="0.35">
      <c r="A22" s="22" t="s">
        <v>853</v>
      </c>
      <c r="B22" s="39" t="s">
        <v>841</v>
      </c>
      <c r="C22" s="199" t="s">
        <v>652</v>
      </c>
      <c r="D22" s="199" t="s">
        <v>652</v>
      </c>
      <c r="E22" s="28"/>
      <c r="F22" s="28"/>
      <c r="G22" s="28"/>
      <c r="H22" s="20"/>
      <c r="L22" s="20"/>
      <c r="M22" s="20"/>
    </row>
    <row r="23" spans="1:13" x14ac:dyDescent="0.35">
      <c r="A23" s="22" t="s">
        <v>854</v>
      </c>
      <c r="B23" s="39" t="s">
        <v>920</v>
      </c>
      <c r="C23" s="199" t="s">
        <v>1130</v>
      </c>
      <c r="D23" s="199" t="s">
        <v>1131</v>
      </c>
      <c r="E23" s="28"/>
      <c r="F23" s="28"/>
      <c r="G23" s="28"/>
      <c r="H23" s="20"/>
      <c r="L23" s="20"/>
      <c r="M23" s="20"/>
    </row>
    <row r="24" spans="1:13" x14ac:dyDescent="0.35">
      <c r="A24" s="22" t="s">
        <v>922</v>
      </c>
      <c r="B24" s="39" t="s">
        <v>921</v>
      </c>
      <c r="C24" s="199" t="s">
        <v>1132</v>
      </c>
      <c r="D24" s="199" t="s">
        <v>652</v>
      </c>
      <c r="E24" s="28"/>
      <c r="F24" s="28"/>
      <c r="G24" s="28"/>
      <c r="H24" s="20"/>
      <c r="L24" s="20"/>
      <c r="M24" s="20"/>
    </row>
    <row r="25" spans="1:13" outlineLevel="1" x14ac:dyDescent="0.35">
      <c r="A25" s="22" t="s">
        <v>855</v>
      </c>
      <c r="B25" s="37" t="s">
        <v>1035</v>
      </c>
      <c r="C25" s="199" t="s">
        <v>1128</v>
      </c>
      <c r="D25" s="199"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200" t="s">
        <v>652</v>
      </c>
      <c r="C35" s="200" t="s">
        <v>652</v>
      </c>
      <c r="D35" s="200" t="s">
        <v>652</v>
      </c>
      <c r="E35" s="200"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204">
        <v>6.9858333333333329</v>
      </c>
      <c r="H75" s="20"/>
    </row>
    <row r="76" spans="1:14" x14ac:dyDescent="0.35">
      <c r="A76" s="22" t="s">
        <v>906</v>
      </c>
      <c r="B76" s="22" t="s">
        <v>1117</v>
      </c>
      <c r="C76" s="204">
        <v>10.220833333333333</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199" t="s">
        <v>652</v>
      </c>
      <c r="D82" s="199" t="s">
        <v>652</v>
      </c>
      <c r="E82" s="199" t="s">
        <v>652</v>
      </c>
      <c r="F82" s="199" t="s">
        <v>652</v>
      </c>
      <c r="G82" s="199" t="s">
        <v>652</v>
      </c>
      <c r="H82" s="20"/>
    </row>
    <row r="83" spans="1:8" x14ac:dyDescent="0.35">
      <c r="A83" s="22" t="s">
        <v>913</v>
      </c>
      <c r="B83" s="22" t="s">
        <v>927</v>
      </c>
      <c r="C83" s="199" t="s">
        <v>652</v>
      </c>
      <c r="D83" s="199" t="s">
        <v>652</v>
      </c>
      <c r="E83" s="199" t="s">
        <v>652</v>
      </c>
      <c r="F83" s="199" t="s">
        <v>652</v>
      </c>
      <c r="G83" s="199" t="s">
        <v>652</v>
      </c>
      <c r="H83" s="20"/>
    </row>
    <row r="84" spans="1:8" x14ac:dyDescent="0.35">
      <c r="A84" s="22" t="s">
        <v>914</v>
      </c>
      <c r="B84" s="22" t="s">
        <v>925</v>
      </c>
      <c r="C84" s="199" t="s">
        <v>652</v>
      </c>
      <c r="D84" s="199" t="s">
        <v>652</v>
      </c>
      <c r="E84" s="199" t="s">
        <v>652</v>
      </c>
      <c r="F84" s="199" t="s">
        <v>652</v>
      </c>
      <c r="G84" s="199" t="s">
        <v>652</v>
      </c>
      <c r="H84" s="20"/>
    </row>
    <row r="85" spans="1:8" x14ac:dyDescent="0.35">
      <c r="A85" s="22" t="s">
        <v>915</v>
      </c>
      <c r="B85" s="22" t="s">
        <v>926</v>
      </c>
      <c r="C85" s="199" t="s">
        <v>652</v>
      </c>
      <c r="D85" s="199" t="s">
        <v>652</v>
      </c>
      <c r="E85" s="199" t="s">
        <v>652</v>
      </c>
      <c r="F85" s="199" t="s">
        <v>652</v>
      </c>
      <c r="G85" s="199" t="s">
        <v>652</v>
      </c>
      <c r="H85" s="20"/>
    </row>
    <row r="86" spans="1:8" x14ac:dyDescent="0.35">
      <c r="A86" s="22" t="s">
        <v>929</v>
      </c>
      <c r="B86" s="22" t="s">
        <v>928</v>
      </c>
      <c r="C86" s="199" t="s">
        <v>652</v>
      </c>
      <c r="D86" s="199" t="s">
        <v>652</v>
      </c>
      <c r="E86" s="199" t="s">
        <v>652</v>
      </c>
      <c r="F86" s="199" t="s">
        <v>652</v>
      </c>
      <c r="G86" s="199"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2025-07-30T09:46:18Z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ODCWMDY4ZTA5MJY4NGZK</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135148</vt:lpwstr>
  </property>
  <property fmtid="{D5CDD505-2E9C-101B-9397-08002B2CF9AE}" pid="17" name="DISidcName">
    <vt:lpwstr>pr_ucme01</vt:lpwstr>
  </property>
  <property fmtid="{D5CDD505-2E9C-101B-9397-08002B2CF9AE}" pid="18" name="DISTaskPaneUrl">
    <vt:lpwstr>http://peucmasp01.mw.pr.geos.loc:7001/cs/idcplg?IdcService=DESKTOP_DOC_INFO&amp;dDocName=ODCWMDY4ZTA5MJY4NGZK&amp;dID=135148&amp;ClientControlled=DocMan,taskpane&amp;coreContentOnly=1</vt:lpwstr>
  </property>
</Properties>
</file>