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307_S\Trimestre2\Investor Report RI\"/>
    </mc:Choice>
  </mc:AlternateContent>
  <xr:revisionPtr revIDLastSave="0" documentId="13_ncr:1_{ECC2BB40-659B-48FD-81D2-09278FF520DA}"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C307" i="8"/>
  <c r="D293" i="8"/>
  <c r="C291" i="8"/>
  <c r="D307" i="8"/>
  <c r="D291" i="8"/>
  <c r="C295" i="8"/>
  <c r="C293"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<sst xmlns="http://schemas.openxmlformats.org/spreadsheetml/2006/main" count="4974" uniqueCount="2511">
  <si>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</si>
  <si>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</si>
  <si>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</si>
  <si>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</si>
  <si>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</si>
  <si>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</si>
  <si>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</si>
  <si>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</si>
  <si>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</si>
  <si>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</si>
  <si>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</si>
  <si>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</si>
  <si>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</si>
  <si>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</si>
  <si>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</si>
  <si>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</si>
  <si>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</si>
  <si>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</si>
  <si>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</si>
  <si>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</si>
  <si>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</si>
  <si>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</si>
  <si>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</si>
  <si>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</si>
  <si>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</si>
  <si>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</si>
  <si>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</si>
  <si>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</si>
  <si>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</si>
  <si>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</si>
  <si>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</si>
  <si>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</si>
  <si>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</si>
  <si>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</si>
  <si>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</si>
  <si>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</si>
  <si>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</si>
  <si>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</si>
  <si>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</si>
  <si>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</si>
  <si>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</si>
  <si>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</si>
  <si>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</si>
  <si>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</si>
  <si>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</si>
  <si>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</si>
  <si>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</si>
  <si>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</si>
  <si>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</si>
  <si>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</si>
  <si>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</si>
  <si>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</si>
  <si>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</si>
  <si>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</si>
  <si>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</si>
  <si>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</si>
  <si>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</si>
  <si>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</si>
  <si>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</si>
  <si>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</si>
  <si>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</si>
  <si>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</si>
  <si>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</si>
  <si>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</si>
  <si>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</si>
  <si>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</si>
  <si>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</si>
  <si>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</si>
  <si>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</si>
  <si>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</si>
  <si>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</si>
  <si>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</si>
  <si>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</si>
  <si>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</si>
  <si>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</si>
  <si>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</si>
  <si>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</si>
  <si>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</si>
  <si>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</si>
  <si>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</si>
  <si>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</si>
  <si>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</si>
  <si>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</si>
  <si>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</si>
  <si>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</si>
  <si>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</si>
  <si>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</si>
  <si>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</si>
  <si>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</si>
  <si>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</si>
  <si>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</si>
  <si>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</si>
  <si>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</si>
  <si>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</si>
  <si>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</si>
  <si>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</si>
  <si>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</si>
  <si>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</si>
  <si>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</si>
  <si>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</si>
  <si>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</si>
  <si>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</si>
  <si>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</si>
  <si>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</si>
  <si>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</si>
  <si>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</si>
  <si>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</si>
  <si>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</si>
  <si>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</si>
  <si>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</si>
  <si>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</si>
  <si>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</si>
  <si>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</si>
  <si>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</si>
  <si>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</si>
  <si>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</si>
  <si>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</si>
  <si>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</si>
  <si>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</si>
  <si>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</si>
  <si>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</si>
  <si>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</si>
  <si>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</si>
  <si>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</si>
  <si>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</si>
  <si>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</si>
  <si>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</si>
  <si>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</si>
  <si>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</si>
  <si>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</si>
  <si>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</si>
  <si>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</si>
  <si>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</si>
  <si>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</si>
  <si>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</si>
  <si>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</si>
  <si>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</si>
  <si>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</si>
  <si>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</si>
  <si>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</si>
  <si>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</si>
  <si>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</si>
  <si>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</si>
  <si>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</si>
  <si>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</si>
  <si>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</si>
  <si>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</si>
  <si>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</si>
  <si>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</si>
  <si>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</si>
  <si>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</si>
  <si>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</si>
  <si>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</si>
  <si>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</si>
  <si>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</si>
  <si>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</si>
  <si>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</si>
  <si>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</si>
  <si>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</si>
  <si>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</si>
  <si>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</si>
  <si>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</si>
  <si>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</si>
  <si>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</si>
  <si>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</si>
  <si>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</si>
  <si>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</si>
  <si>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</si>
  <si>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</si>
  <si>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</si>
  <si>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</si>
  <si>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</si>
  <si>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</si>
  <si>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</si>
  <si>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</si>
  <si>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</si>
  <si>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</si>
  <si>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</si>
  <si>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</si>
  <si>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</si>
  <si>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</si>
  <si>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</si>
  <si>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</si>
  <si>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</si>
  <si>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</si>
  <si>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</si>
  <si>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</si>
  <si>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</si>
  <si>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</si>
  <si>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</si>
  <si>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</si>
  <si>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</si>
  <si>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</si>
  <si>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</si>
  <si>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</si>
  <si>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</si>
  <si>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</si>
  <si>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</si>
  <si>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</si>
  <si>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</si>
  <si>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</si>
  <si>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</si>
  <si>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</si>
  <si>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</si>
  <si>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</si>
  <si>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</si>
  <si>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</si>
  <si>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</si>
  <si>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</si>
  <si>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</si>
  <si>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</si>
  <si>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</si>
  <si>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</si>
  <si>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</si>
  <si>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</si>
  <si>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</si>
  <si>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</si>
  <si>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</si>
  <si>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</si>
  <si>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</si>
  <si>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</si>
  <si>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</si>
  <si>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</si>
  <si>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</si>
  <si>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</si>
  <si>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</si>
  <si>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</si>
  <si>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</si>
  <si>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</si>
  <si>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</si>
  <si>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</si>
  <si>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</si>
  <si>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</si>
  <si>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</si>
  <si>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</si>
  <si>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</si>
  <si>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</si>
  <si>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</si>
  <si>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</si>
  <si>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</si>
  <si>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</si>
  <si>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</si>
  <si>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</si>
  <si>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</si>
  <si>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</si>
  <si>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</si>
  <si>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</si>
  <si>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</si>
  <si>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</si>
  <si>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</si>
  <si>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</si>
  <si>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</si>
  <si>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</si>
  <si>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</si>
  <si>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</si>
  <si>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</si>
  <si>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</si>
  <si>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</si>
  <si>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</si>
  <si>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</si>
  <si>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</si>
  <si>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</si>
  <si>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</si>
  <si>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</si>
  <si>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</si>
  <si>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</si>
  <si>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</si>
  <si>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</si>
  <si>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</si>
  <si>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</si>
  <si>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</si>
  <si>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</si>
  <si>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</si>
  <si>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</si>
  <si>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</si>
  <si>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</si>
  <si>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</si>
  <si>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</si>
  <si>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</si>
  <si>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</si>
  <si>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</si>
  <si>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</si>
  <si>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</si>
  <si>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</si>
  <si>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</si>
  <si>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</si>
  <si>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</si>
  <si>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</si>
  <si>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</si>
  <si>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</si>
  <si>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</si>
  <si>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</si>
  <si>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</si>
  <si>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</si>
  <si>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</si>
  <si>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</si>
  <si>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</si>
  <si>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</si>
  <si>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</si>
  <si>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</si>
  <si>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</si>
  <si>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</si>
  <si>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</si>
  <si>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</si>
  <si>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</si>
  <si>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</si>
  <si>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</si>
  <si>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</si>
  <si>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</si>
  <si>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</si>
  <si>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</si>
  <si>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</si>
  <si>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</si>
  <si>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</si>
  <si>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</si>
  <si>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</si>
  <si>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</si>
  <si>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</si>
  <si>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</si>
  <si>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</si>
  <si>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</si>
  <si>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</si>
  <si>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</si>
  <si>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</si>
  <si>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</si>
  <si>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</si>
  <si>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</si>
  <si>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</si>
  <si>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</si>
  <si>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</si>
  <si>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</si>
  <si>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</si>
  <si>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</si>
  <si>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</si>
  <si>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</si>
  <si>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</si>
  <si>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</si>
  <si>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</si>
  <si>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</si>
  <si>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</si>
  <si>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</si>
  <si>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</si>
  <si>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</si>
  <si>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</si>
  <si>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</si>
  <si>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</si>
  <si>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</si>
  <si>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</si>
  <si>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</si>
  <si>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</si>
  <si>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</si>
  <si>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</si>
  <si>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</si>
  <si>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</si>
  <si>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</si>
  <si>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</si>
  <si>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</si>
  <si>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</si>
  <si>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</si>
  <si>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</si>
  <si>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</si>
  <si>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</si>
  <si>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</si>
  <si>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</si>
  <si>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</si>
  <si>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</si>
  <si>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</si>
  <si>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</si>
  <si>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</si>
  <si>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</si>
  <si>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</si>
  <si>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</si>
  <si>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</si>
  <si>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</si>
  <si>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</si>
  <si>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</si>
  <si>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</si>
  <si>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</si>
  <si>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</si>
  <si>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</si>
  <si>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</si>
  <si>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</si>
  <si>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</si>
  <si>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</si>
  <si>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</si>
  <si>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</si>
  <si>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</si>
  <si>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</si>
  <si>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</si>
  <si>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</si>
  <si>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</si>
  <si>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</si>
  <si>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</si>
  <si>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</si>
  <si>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</si>
  <si>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</si>
  <si>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</si>
  <si>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</si>
  <si>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</si>
  <si>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</si>
  <si>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</si>
  <si>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</si>
  <si>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</si>
  <si>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</si>
  <si>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</si>
  <si>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</si>
  <si>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</si>
  <si>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</si>
  <si>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</si>
  <si>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</si>
  <si>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</si>
  <si>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</si>
  <si>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</si>
  <si>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</si>
  <si>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</si>
  <si>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</si>
  <si>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</si>
  <si>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</si>
  <si>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</si>
  <si>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</si>
  <si>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</si>
  <si>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</si>
  <si>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</si>
  <si>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</si>
  <si>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</si>
  <si>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</si>
  <si>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</si>
  <si>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</si>
  <si>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</si>
  <si>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</si>
  <si>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</si>
  <si>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</si>
  <si>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</si>
  <si>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</si>
  <si>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</si>
  <si>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</si>
  <si>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</si>
  <si>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</si>
  <si>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</si>
  <si>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</si>
  <si>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</si>
  <si>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</si>
  <si>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</si>
  <si>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</si>
  <si>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</si>
  <si>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</si>
  <si>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</si>
  <si>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</si>
  <si>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</si>
  <si>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</si>
  <si>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</si>
  <si>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</si>
  <si>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</si>
  <si>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</si>
  <si>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</si>
  <si>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</si>
  <si>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</si>
  <si>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</si>
  <si>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</si>
  <si>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</si>
  <si>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</si>
  <si>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</si>
  <si>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</si>
  <si>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</si>
  <si>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</si>
  <si>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</si>
  <si>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</si>
  <si>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</si>
  <si>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</si>
  <si>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</si>
  <si>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</si>
  <si>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</si>
  <si>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</si>
  <si>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</si>
  <si>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</si>
  <si>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</si>
  <si>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</si>
  <si>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</si>
  <si>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</si>
  <si>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</si>
  <si>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</si>
  <si>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</si>
  <si>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</si>
  <si>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</si>
  <si>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</si>
  <si>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</si>
  <si>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</si>
  <si>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</si>
  <si>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</si>
  <si>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</si>
  <si>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</si>
  <si>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</si>
  <si>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</si>
  <si>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</si>
  <si>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</si>
  <si>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</si>
  <si>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</si>
  <si>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</si>
  <si>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</si>
  <si>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</si>
  <si>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</si>
  <si>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</si>
  <si>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</si>
  <si>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</si>
  <si>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</si>
  <si>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</si>
  <si>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</si>
  <si>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</si>
  <si>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</si>
  <si>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</si>
  <si>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</si>
  <si>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</si>
  <si>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</si>
  <si>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</si>
  <si>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</si>
  <si>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</si>
  <si>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</si>
  <si>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</si>
  <si>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</si>
  <si>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</si>
  <si>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</si>
  <si>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</si>
  <si>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</si>
  <si>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</si>
  <si>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</si>
  <si>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</si>
  <si>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</si>
  <si>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</si>
  <si>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</si>
  <si>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</si>
  <si>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</si>
  <si>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</si>
  <si>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</si>
  <si>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</si>
  <si>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</si>
  <si>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</si>
  <si>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</si>
  <si>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</si>
  <si>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</si>
  <si>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</si>
  <si>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</si>
  <si>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</si>
  <si>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</si>
  <si>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</si>
  <si>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</si>
  <si>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</si>
  <si>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</si>
  <si>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</si>
  <si>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</si>
  <si>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</si>
  <si>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</si>
  <si>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</si>
  <si>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</si>
  <si>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</si>
  <si>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</si>
  <si>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</si>
  <si>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</si>
  <si>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</si>
  <si>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</si>
  <si>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</si>
  <si>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</si>
  <si>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</si>
  <si>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</si>
  <si>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</si>
  <si>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</si>
  <si>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</si>
  <si>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</si>
  <si>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</si>
  <si>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</si>
  <si>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</si>
  <si>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</si>
  <si>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</si>
  <si>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</si>
  <si>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</si>
  <si>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</si>
  <si>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</si>
  <si>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</si>
  <si>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</si>
  <si>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</si>
  <si>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</si>
  <si>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</si>
  <si>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</si>
  <si>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</si>
  <si>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</si>
  <si>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</si>
  <si>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</si>
  <si>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</si>
  <si>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</si>
  <si>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</si>
  <si>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</si>
  <si>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</si>
  <si>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</si>
  <si>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</si>
  <si>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</si>
  <si>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</si>
  <si>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</si>
  <si>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</si>
  <si>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</si>
  <si>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</si>
  <si>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</si>
  <si>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</si>
  <si>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</si>
  <si>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</si>
  <si>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</si>
  <si>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</si>
  <si>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</si>
  <si>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</si>
  <si>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</si>
  <si>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</si>
  <si>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</si>
  <si>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</si>
  <si>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</si>
  <si>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</si>
  <si>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</si>
  <si>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</si>
  <si>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</si>
  <si>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</si>
  <si>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</si>
  <si>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</si>
  <si>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</si>
  <si>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</si>
  <si>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</si>
  <si>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</si>
  <si>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</si>
  <si>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</si>
  <si>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</si>
  <si>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</si>
  <si>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</si>
  <si>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</si>
  <si>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</si>
  <si>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</si>
  <si>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</si>
  <si>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</si>
  <si>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</si>
  <si>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</si>
  <si>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</si>
  <si>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</si>
  <si>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</si>
  <si>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</si>
  <si>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</si>
  <si>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</si>
  <si>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</si>
  <si>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</si>
  <si>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</si>
  <si>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</si>
  <si>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</si>
  <si>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</si>
  <si>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</si>
  <si>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</si>
  <si>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</si>
  <si>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</si>
  <si>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</si>
  <si>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</si>
  <si>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</si>
  <si>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</si>
  <si>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</si>
  <si>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</si>
  <si>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</si>
  <si>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</si>
  <si>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</si>
  <si>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</si>
  <si>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</si>
  <si>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</si>
  <si>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</si>
  <si>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</si>
  <si>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</si>
  <si>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</si>
  <si>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</si>
  <si>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</si>
  <si>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</si>
  <si>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</si>
  <si>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</si>
  <si>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</si>
  <si>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</si>
  <si>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</si>
  <si>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</si>
  <si>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</si>
  <si>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</si>
  <si>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</si>
  <si>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</si>
  <si>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</si>
  <si>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</si>
  <si>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</si>
  <si>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</si>
  <si>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</si>
  <si>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</si>
  <si>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</si>
  <si>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</si>
  <si>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</si>
  <si>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</si>
  <si>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</si>
  <si>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</si>
  <si>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</si>
  <si>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</si>
  <si>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</si>
  <si>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</si>
  <si>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</si>
  <si>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</si>
  <si>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</si>
  <si>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</si>
  <si>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</si>
  <si>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</si>
  <si>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</si>
  <si>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</si>
  <si>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</si>
  <si>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</si>
  <si>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</si>
  <si>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</si>
  <si>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</si>
  <si>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</si>
  <si>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</si>
  <si>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</si>
  <si>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</si>
  <si>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</si>
  <si>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</si>
  <si>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</si>
  <si>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</si>
  <si>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</si>
  <si>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</si>
  <si>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</si>
  <si>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</si>
  <si>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</si>
  <si>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</si>
  <si>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</si>
  <si>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</si>
  <si>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</si>
  <si>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</si>
  <si>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</si>
  <si>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</si>
  <si>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</si>
  <si>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</si>
  <si>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</si>
  <si>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</si>
  <si>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</si>
  <si>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</si>
  <si>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</si>
  <si>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</si>
  <si>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</si>
  <si>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</si>
  <si>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</si>
  <si>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</si>
  <si>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</si>
  <si>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</si>
  <si>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</si>
  <si>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</si>
  <si>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</si>
  <si>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</si>
  <si>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</si>
  <si>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</si>
  <si>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</si>
  <si>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</si>
  <si>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</si>
  <si>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</si>
  <si>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</si>
  <si>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</si>
  <si>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</si>
  <si>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</si>
  <si>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</si>
  <si>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</si>
  <si>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</si>
  <si>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</si>
  <si>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</si>
  <si>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</si>
  <si>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</si>
  <si>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</si>
  <si>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</si>
  <si>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</si>
  <si>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</si>
  <si>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</si>
  <si>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</si>
  <si>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</si>
  <si>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</si>
  <si>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</si>
  <si>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</si>
  <si>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</si>
  <si>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</si>
  <si>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</si>
  <si>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</si>
  <si>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</si>
  <si>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</si>
  <si>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</si>
  <si>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</si>
  <si>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</si>
  <si>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</si>
  <si>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</si>
  <si>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</si>
  <si>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</si>
  <si>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</si>
  <si>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</si>
  <si>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</si>
  <si>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</si>
  <si>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</si>
  <si>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</si>
  <si>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</si>
  <si>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</si>
  <si>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</si>
  <si>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</si>
  <si>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</si>
  <si>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</si>
  <si>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</si>
  <si>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</si>
  <si>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</si>
  <si>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</si>
  <si>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</si>
  <si>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</si>
  <si>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</si>
  <si>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</si>
  <si>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</si>
  <si>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</si>
  <si>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</si>
  <si>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</si>
  <si>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</si>
  <si>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</si>
  <si>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</si>
  <si>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</si>
  <si>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</si>
  <si>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</si>
  <si>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</si>
  <si>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</si>
  <si>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</si>
  <si>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</si>
  <si>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</si>
  <si>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</si>
  <si>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</si>
  <si>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</si>
  <si>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</si>
  <si>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</si>
  <si>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</si>
  <si>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</si>
  <si>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</si>
  <si>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</si>
  <si>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</si>
  <si>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</si>
  <si>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</si>
  <si>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</si>
  <si>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</si>
  <si>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</si>
  <si>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</si>
  <si>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</si>
  <si>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</si>
  <si>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</si>
  <si>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</si>
  <si>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</si>
  <si>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</si>
  <si>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</si>
  <si>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</si>
  <si>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</si>
  <si>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</si>
  <si>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</si>
  <si>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</si>
  <si>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</si>
  <si>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</si>
  <si>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</si>
  <si>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</si>
  <si>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</si>
  <si>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</si>
  <si>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</si>
  <si>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</si>
  <si>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</si>
  <si>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</si>
  <si>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</si>
  <si>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</si>
  <si>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</si>
  <si>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</si>
  <si>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</si>
  <si>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</si>
  <si>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</si>
  <si>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</si>
  <si>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</si>
  <si>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</si>
  <si>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</si>
  <si>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</si>
  <si>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</si>
  <si>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</si>
  <si>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</si>
  <si>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</si>
  <si>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</si>
  <si>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</si>
  <si>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</si>
  <si>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</si>
  <si>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</si>
  <si>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</si>
  <si>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</si>
  <si>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</si>
  <si>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</si>
  <si>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</si>
  <si>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</si>
  <si>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</si>
  <si>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</si>
  <si>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</si>
  <si>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</si>
  <si>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</si>
  <si>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</si>
  <si>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</si>
  <si>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</si>
  <si>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</si>
  <si>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</si>
  <si>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</si>
  <si>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</si>
  <si>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</si>
  <si>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</si>
  <si>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</si>
  <si>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</si>
  <si>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</si>
  <si>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</si>
  <si>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</si>
  <si>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</si>
  <si>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</si>
  <si>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</si>
  <si>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</si>
  <si>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</si>
  <si>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</si>
  <si>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</si>
  <si>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</si>
  <si>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</si>
  <si>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</si>
  <si>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</si>
  <si>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</si>
  <si>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</si>
  <si>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</si>
  <si>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</si>
  <si>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</si>
  <si>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</si>
  <si>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</si>
  <si>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</si>
  <si>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</si>
  <si>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</si>
  <si>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</si>
  <si>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</si>
  <si>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</si>
  <si>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</si>
  <si>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</si>
  <si>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</si>
  <si>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</si>
  <si>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</si>
  <si>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</si>
  <si>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</si>
  <si>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</si>
  <si>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</si>
  <si>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</si>
  <si>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</si>
  <si>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</si>
  <si>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</si>
  <si>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</si>
  <si>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</si>
  <si>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</si>
  <si>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</si>
  <si>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</si>
  <si>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</si>
  <si>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</si>
  <si>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</si>
  <si>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</si>
  <si>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</si>
  <si>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</si>
  <si>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</si>
  <si>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</si>
  <si>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</si>
  <si>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</si>
  <si>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</si>
  <si>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</si>
  <si>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</si>
  <si>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</si>
  <si>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</si>
  <si>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</si>
  <si>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</si>
  <si>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</si>
  <si>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</si>
  <si>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</si>
  <si>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</si>
  <si>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</si>
  <si>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</si>
  <si>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</si>
  <si>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</si>
  <si>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</si>
  <si>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</si>
  <si>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</si>
  <si>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</si>
  <si>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</si>
  <si>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</si>
  <si>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</si>
  <si>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</si>
  <si>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</si>
  <si>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</si>
  <si>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</si>
  <si>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</si>
  <si>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</si>
  <si>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</si>
  <si>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</si>
  <si>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</si>
  <si>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</si>
  <si>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</si>
  <si>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</si>
  <si>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</si>
  <si>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</si>
  <si>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</si>
  <si>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</si>
  <si>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</si>
  <si>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</si>
  <si>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</si>
  <si>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</si>
  <si>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</si>
  <si>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</si>
  <si>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</si>
  <si>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</si>
  <si>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</si>
  <si>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</si>
  <si>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</si>
  <si>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</si>
  <si>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</si>
  <si>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</si>
  <si>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</si>
  <si>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</si>
  <si>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</si>
  <si>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</si>
  <si>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</si>
  <si>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</si>
  <si>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</si>
  <si>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</si>
  <si>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</si>
  <si>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</si>
  <si>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</si>
  <si>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</si>
  <si>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</si>
  <si>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</si>
  <si>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</si>
  <si>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</si>
  <si>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</si>
  <si>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</si>
  <si>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</si>
  <si>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</si>
  <si>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</si>
  <si>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</si>
  <si>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</si>
  <si>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</si>
  <si>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</si>
  <si>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</si>
  <si>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</si>
  <si>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</si>
  <si>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</si>
  <si>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</si>
  <si>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</si>
  <si>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</si>
  <si>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</si>
  <si>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</si>
  <si>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</si>
  <si>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</si>
  <si>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</si>
  <si>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</si>
  <si>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</si>
  <si>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</si>
  <si>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</si>
  <si>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</si>
  <si>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</si>
  <si>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</si>
  <si>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</si>
  <si>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</si>
  <si>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</si>
  <si>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</si>
  <si>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</si>
  <si>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</si>
  <si>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</si>
  <si>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</si>
  <si>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</si>
  <si>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</si>
  <si>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</si>
  <si>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</si>
  <si>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</si>
  <si>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</si>
  <si>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</si>
  <si>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</si>
  <si>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</si>
  <si>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</si>
  <si>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</si>
  <si>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</si>
  <si>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</si>
  <si>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</si>
  <si>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</si>
  <si>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</si>
  <si>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</si>
  <si>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</si>
  <si>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</si>
  <si>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</si>
  <si>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</si>
  <si>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</si>
  <si>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</si>
  <si>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</si>
  <si>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</si>
  <si>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</si>
  <si>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</si>
  <si>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</si>
  <si>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</si>
  <si>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</si>
  <si>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</si>
  <si>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</si>
  <si>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</si>
  <si>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</si>
  <si>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</si>
  <si>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</si>
  <si>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</si>
  <si>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</si>
  <si>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</si>
  <si>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</si>
  <si>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</si>
  <si>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</si>
  <si>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</si>
  <si>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</si>
  <si>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</si>
  <si>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</si>
  <si>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</si>
  <si>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</si>
  <si>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</si>
  <si>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</si>
  <si>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</si>
  <si>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</si>
  <si>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</si>
  <si>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</si>
  <si>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</si>
  <si>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</si>
  <si>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</si>
  <si>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</si>
  <si>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</si>
  <si>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</si>
  <si>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</si>
  <si>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</si>
  <si>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</si>
  <si>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</si>
  <si>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</si>
  <si>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</si>
  <si>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</si>
  <si>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</si>
  <si>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</si>
  <si>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</si>
  <si>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</si>
  <si>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</si>
  <si>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</si>
  <si>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</si>
  <si>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</si>
  <si>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</si>
  <si>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</si>
  <si>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</si>
  <si>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</si>
  <si>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</si>
  <si>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</si>
  <si>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</si>
  <si>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</si>
  <si>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</si>
  <si>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</si>
  <si>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</si>
  <si>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</si>
  <si>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</si>
  <si>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</si>
  <si>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</si>
  <si>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</si>
  <si>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</si>
  <si>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</si>
  <si>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</si>
  <si>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</si>
  <si>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</si>
  <si>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</si>
  <si>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</si>
  <si>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</si>
  <si>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</si>
  <si>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</si>
  <si>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</si>
  <si>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</si>
  <si>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</si>
  <si>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</si>
  <si>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</si>
  <si>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</si>
  <si>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</si>
  <si>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</si>
  <si>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</si>
  <si>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</si>
  <si>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</si>
  <si>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</si>
  <si>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</si>
  <si>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</si>
  <si>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</si>
  <si>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</si>
  <si>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</si>
  <si>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</si>
  <si>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</si>
  <si>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</si>
  <si>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</si>
  <si>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</si>
  <si>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</si>
  <si>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</si>
  <si>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</si>
  <si>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</si>
  <si>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</si>
  <si>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</si>
  <si>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</si>
  <si>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</si>
  <si>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</si>
  <si>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</si>
  <si>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</si>
  <si>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</si>
  <si>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</si>
  <si>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</si>
  <si>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</si>
  <si>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</si>
  <si>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</si>
  <si>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</si>
  <si>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</si>
  <si>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</si>
  <si>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</si>
  <si>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</si>
  <si>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</si>
  <si>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</si>
  <si>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</si>
  <si>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</si>
  <si>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</si>
  <si>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</si>
  <si>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</si>
  <si>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</si>
  <si>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</si>
  <si>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</si>
  <si>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</si>
  <si>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</si>
  <si>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</si>
  <si>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</si>
  <si>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</si>
  <si>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</si>
  <si>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</si>
  <si>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</si>
  <si>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</si>
  <si>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</si>
  <si>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</si>
  <si>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</si>
  <si>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</si>
  <si>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</si>
  <si>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</si>
  <si>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</si>
  <si>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</si>
  <si>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</si>
  <si>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</si>
  <si>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</si>
  <si>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</si>
  <si>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</si>
  <si>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</si>
  <si>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</si>
  <si>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</si>
  <si>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</si>
  <si>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</si>
  <si>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</si>
  <si>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</si>
  <si>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</si>
  <si>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</si>
  <si>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</si>
  <si>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</si>
  <si>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</si>
  <si>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</si>
  <si>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</si>
  <si>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</si>
  <si>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</si>
  <si>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</si>
  <si>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</si>
  <si>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</si>
  <si>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</si>
  <si>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</si>
  <si>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</si>
  <si>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</si>
  <si>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</si>
  <si>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</si>
  <si>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</si>
  <si>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</si>
  <si>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</si>
  <si>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</si>
  <si>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</si>
  <si>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</si>
  <si>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</si>
  <si>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</si>
  <si>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</si>
  <si>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</si>
  <si>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</si>
  <si>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</si>
  <si>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</si>
  <si>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</si>
  <si>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</si>
  <si>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</si>
  <si>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</si>
  <si>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</si>
  <si>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</si>
  <si>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</si>
  <si>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</si>
  <si>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</si>
  <si>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</si>
  <si>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</si>
  <si>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</si>
  <si>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</si>
  <si>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</si>
  <si>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</si>
  <si>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</si>
  <si>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</si>
  <si>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</si>
  <si>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</si>
  <si>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</si>
  <si>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</si>
  <si>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</si>
  <si>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</si>
  <si>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</si>
  <si>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</si>
  <si>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</si>
  <si>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</si>
  <si>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</si>
  <si>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</si>
  <si>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</si>
  <si>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</si>
  <si>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</si>
  <si>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</si>
  <si>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</si>
  <si>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</si>
  <si>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</si>
  <si>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</si>
  <si>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</si>
  <si>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</si>
  <si>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</si>
  <si>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</si>
  <si>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</si>
  <si>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</si>
  <si>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</si>
  <si>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</si>
  <si>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</si>
  <si>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</si>
  <si>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</si>
  <si>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</si>
  <si>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</si>
  <si>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</si>
  <si>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</si>
  <si>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</si>
  <si>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</si>
  <si>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</si>
  <si>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</si>
  <si>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</si>
  <si>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</si>
  <si>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</si>
  <si>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</si>
  <si>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</si>
  <si>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</si>
  <si>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</si>
  <si>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</si>
  <si>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</si>
  <si>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</si>
  <si>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</si>
  <si>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</si>
  <si>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</si>
  <si>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</si>
  <si>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</si>
  <si>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</si>
  <si>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</si>
  <si>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</si>
  <si>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</si>
  <si>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</si>
  <si>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</si>
  <si>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</si>
  <si>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</si>
  <si>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</si>
  <si>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</si>
  <si>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</si>
  <si>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</si>
  <si>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</si>
  <si>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</si>
  <si>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</si>
  <si>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</si>
  <si>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</si>
  <si>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</si>
  <si>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</si>
  <si>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</si>
  <si>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</si>
  <si>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</si>
  <si>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</si>
  <si>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</si>
  <si>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</si>
  <si>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</si>
  <si>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</si>
  <si>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</si>
  <si>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</si>
  <si>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</si>
  <si>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</si>
  <si>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</si>
  <si>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</si>
  <si>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</si>
  <si>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</si>
  <si>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</si>
  <si>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</si>
  <si>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</si>
  <si>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</si>
  <si>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</si>
  <si>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</si>
  <si>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</si>
  <si>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</si>
  <si>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</si>
  <si>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</si>
  <si>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</si>
  <si>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</si>
  <si>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</si>
  <si>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</si>
  <si>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</si>
  <si>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</si>
  <si>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</si>
  <si>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</si>
  <si>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</si>
  <si>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</si>
  <si>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</si>
  <si>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</si>
  <si>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</si>
  <si>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</si>
  <si>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</si>
  <si>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</si>
  <si>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</si>
  <si>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</si>
  <si>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</si>
  <si>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</si>
  <si>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</si>
  <si>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</si>
  <si>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</si>
  <si>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</si>
  <si>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</si>
  <si>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</si>
  <si>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</si>
  <si>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</si>
  <si>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</si>
  <si>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</si>
  <si>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</si>
  <si>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</si>
  <si>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</si>
  <si>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</si>
  <si>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</si>
  <si>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</si>
  <si>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</si>
  <si>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</si>
  <si>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</si>
  <si>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</si>
  <si>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</si>
  <si>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</si>
  <si>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</si>
  <si>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</si>
  <si>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</si>
  <si>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</si>
  <si>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</si>
  <si>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</si>
  <si>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</si>
  <si>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</si>
  <si>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</si>
  <si>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</si>
  <si>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</si>
  <si>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</si>
  <si>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</si>
  <si>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</si>
  <si>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</si>
  <si>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</si>
  <si>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</si>
  <si>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</si>
  <si>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</si>
  <si>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</si>
  <si>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</si>
  <si>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</si>
  <si>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</si>
  <si>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</si>
  <si>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</si>
  <si>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</si>
  <si>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</si>
  <si>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</si>
  <si>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</si>
  <si>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</si>
  <si>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</si>
  <si>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</si>
  <si>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</si>
  <si>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</si>
  <si>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</si>
  <si>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</si>
  <si>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</si>
  <si>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</si>
  <si>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</si>
  <si>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</si>
  <si>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</si>
  <si>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</si>
  <si>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</si>
  <si>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</si>
  <si>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</si>
  <si>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</si>
  <si>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</si>
  <si>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</si>
  <si>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</si>
  <si>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</si>
  <si>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</si>
  <si>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</si>
  <si>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</si>
  <si>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</si>
  <si>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</si>
  <si>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</si>
  <si>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</si>
  <si>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</si>
  <si>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</si>
  <si>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</si>
  <si>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</si>
  <si>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</si>
  <si>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</si>
  <si>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</si>
  <si>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</si>
  <si>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</si>
  <si>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</si>
  <si>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</si>
  <si>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</si>
  <si>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</si>
  <si>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</si>
  <si>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</si>
  <si>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</si>
  <si>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</si>
  <si>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</si>
  <si>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</si>
  <si>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</si>
  <si>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</si>
  <si>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</si>
  <si>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</si>
  <si>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</si>
  <si>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</si>
  <si>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</si>
  <si>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</si>
  <si>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</si>
  <si>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</si>
  <si>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</si>
  <si>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</si>
  <si>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</si>
  <si>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</si>
  <si>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</si>
  <si>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</si>
  <si>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</si>
  <si>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</si>
  <si>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</si>
  <si>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</si>
  <si>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</si>
  <si>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</si>
  <si>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</si>
  <si>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</si>
  <si>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</si>
  <si>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</si>
  <si>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</si>
  <si>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</si>
  <si>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</si>
  <si>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</si>
  <si>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</si>
  <si>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</si>
  <si>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</si>
  <si>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</si>
  <si>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</si>
  <si>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</si>
  <si>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</si>
  <si>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</si>
  <si>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</si>
  <si>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</si>
  <si>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</si>
  <si>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</si>
  <si>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</si>
  <si>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</si>
  <si>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</si>
  <si>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</si>
  <si>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</si>
  <si>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</si>
  <si>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</si>
  <si>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</si>
  <si>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</si>
  <si>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</si>
  <si>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</si>
  <si>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</si>
  <si>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</si>
  <si>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</si>
  <si>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</si>
  <si>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</si>
  <si>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</si>
  <si>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</si>
  <si>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</si>
  <si>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</si>
  <si>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</si>
  <si>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</si>
  <si>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</si>
  <si>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</si>
  <si>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</si>
  <si>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</si>
  <si>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</si>
  <si>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</si>
  <si>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</si>
  <si>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</si>
  <si>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</si>
  <si>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</si>
  <si>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</si>
  <si>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</si>
  <si>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</si>
  <si>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</si>
  <si>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</si>
  <si>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</si>
  <si>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</si>
  <si>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</si>
  <si>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</si>
  <si>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</si>
  <si>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</si>
  <si>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</si>
  <si>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</si>
  <si>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</si>
  <si>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</si>
  <si>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</si>
  <si>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</si>
  <si>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</si>
  <si>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</si>
  <si>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</si>
  <si>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</si>
  <si>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</si>
  <si>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</si>
  <si>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</si>
  <si>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</si>
  <si>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</si>
  <si>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</si>
  <si>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</si>
  <si>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</si>
  <si>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</si>
  <si>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</si>
  <si>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</si>
  <si>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</si>
  <si>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</si>
  <si>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</si>
  <si>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</si>
  <si>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</si>
  <si>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</si>
  <si>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</si>
  <si>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</si>
  <si>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</si>
  <si>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</si>
  <si>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</si>
  <si>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</si>
  <si>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</si>
  <si>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</si>
  <si>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</si>
  <si>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</si>
  <si>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</si>
  <si>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</si>
  <si>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</si>
  <si>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</si>
  <si>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</si>
  <si>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</si>
  <si>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</si>
  <si>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</si>
  <si>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</si>
  <si>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</si>
  <si>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</si>
  <si>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</si>
  <si>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</si>
  <si>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</si>
  <si>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</si>
  <si>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</si>
  <si>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</si>
  <si>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</si>
  <si>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</si>
  <si>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</si>
  <si>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</si>
  <si>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</si>
  <si>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</si>
  <si>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</si>
  <si>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</si>
  <si>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</si>
  <si>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</si>
  <si>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</si>
  <si>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</si>
  <si>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</si>
  <si>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</si>
  <si>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</si>
  <si>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</si>
  <si>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</si>
  <si>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</si>
  <si>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</si>
  <si>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</si>
  <si>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</si>
  <si>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</si>
  <si>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</si>
  <si>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</si>
  <si>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</si>
  <si>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</si>
  <si>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</si>
  <si>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</si>
  <si>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</si>
  <si>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</si>
  <si>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</si>
  <si>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</si>
  <si>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</si>
  <si>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</si>
  <si>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</si>
  <si>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</si>
  <si>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</si>
  <si>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</si>
  <si>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</si>
  <si>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</si>
  <si>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</si>
  <si>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</si>
  <si>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</si>
  <si>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</si>
  <si>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</si>
  <si>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</si>
  <si>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</si>
  <si>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</si>
  <si>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</si>
  <si>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</si>
  <si>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</si>
  <si>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</si>
  <si>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</si>
  <si>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</si>
  <si>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</si>
  <si>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</si>
  <si>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</si>
  <si>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</si>
  <si>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</si>
  <si>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</si>
  <si>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</si>
  <si>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</si>
  <si>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</si>
  <si>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</si>
  <si>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</si>
  <si>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</si>
  <si>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</si>
  <si>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</si>
  <si>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</si>
  <si>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</si>
  <si>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</si>
  <si>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</si>
  <si>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</si>
  <si>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</si>
  <si>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</si>
  <si>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</si>
  <si>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</si>
  <si>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</si>
  <si>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</si>
  <si>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</si>
  <si>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</si>
  <si>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</si>
  <si>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</si>
  <si>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</si>
  <si>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</si>
  <si>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</si>
  <si>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</si>
  <si>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</si>
  <si>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</si>
  <si>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</si>
  <si>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</si>
  <si>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</si>
  <si>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</si>
  <si>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</si>
  <si>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</si>
  <si>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</si>
  <si>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</si>
  <si>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</si>
  <si>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</si>
  <si>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</si>
  <si>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</si>
  <si>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</si>
  <si>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</si>
  <si>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</si>
  <si>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</si>
  <si>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</si>
  <si>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</si>
  <si>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</si>
  <si>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</si>
  <si>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</si>
  <si>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</si>
  <si>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</si>
  <si>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</si>
  <si>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</si>
  <si>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</si>
  <si>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</si>
  <si>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</si>
  <si>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</si>
  <si>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</si>
  <si>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</si>
  <si>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</si>
  <si>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</si>
  <si>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</si>
  <si>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</si>
  <si>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</si>
  <si>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</si>
  <si>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</si>
  <si>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</si>
  <si>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</si>
  <si>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</si>
  <si>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</si>
  <si>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</si>
  <si>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</si>
  <si>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</si>
  <si>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</si>
  <si>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</si>
  <si>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</si>
  <si>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</si>
  <si>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</si>
  <si>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</si>
  <si>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</si>
  <si>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</si>
  <si>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</si>
  <si>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</si>
  <si>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</si>
  <si>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</si>
  <si>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</si>
  <si>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</si>
  <si>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</si>
  <si>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</si>
  <si>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</si>
  <si>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</si>
  <si>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</si>
  <si>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</si>
  <si>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</si>
  <si>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</si>
  <si>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</si>
  <si>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</si>
  <si>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</si>
  <si>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</si>
  <si>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</si>
  <si>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</si>
  <si>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</si>
  <si>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</si>
  <si>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</si>
  <si>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</si>
  <si>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</si>
  <si>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</si>
  <si>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</si>
  <si>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</si>
  <si>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</si>
  <si>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</si>
  <si>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</si>
  <si>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</si>
  <si>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</si>
  <si>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</si>
  <si>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</si>
  <si>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</si>
  <si>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</si>
  <si>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</si>
  <si>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</si>
  <si>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</si>
  <si>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</si>
  <si>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</si>
  <si>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</si>
  <si>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</si>
  <si>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</si>
  <si>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</si>
  <si>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</si>
  <si>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</si>
  <si>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</si>
  <si>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</si>
  <si>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</si>
  <si>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</si>
  <si>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</si>
  <si>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</si>
  <si>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</si>
  <si>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</si>
  <si>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</si>
  <si>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</si>
  <si>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</si>
  <si>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</si>
  <si>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</si>
  <si>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</si>
  <si>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</si>
  <si>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</si>
  <si>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</si>
  <si>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</si>
  <si>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</si>
  <si>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</si>
  <si>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</si>
  <si>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</si>
  <si>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</si>
  <si>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</si>
  <si>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</si>
  <si>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</si>
  <si>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</si>
  <si>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</si>
  <si>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</si>
  <si>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</si>
  <si>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</si>
  <si>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</si>
  <si>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</si>
  <si>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</si>
  <si>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</si>
  <si>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</si>
  <si>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</si>
  <si>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</si>
  <si>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</si>
  <si>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</si>
  <si>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</si>
  <si>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</si>
  <si>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</si>
  <si>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</si>
  <si>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</si>
  <si>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</si>
  <si>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</si>
  <si>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</si>
  <si>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</si>
  <si>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</si>
  <si>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</si>
  <si>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</si>
  <si>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</si>
  <si>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</si>
  <si>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</si>
  <si>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</si>
  <si>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</si>
  <si>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</si>
  <si>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</si>
  <si>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</si>
  <si>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</si>
  <si>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</si>
  <si>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</si>
  <si>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</si>
  <si>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</si>
  <si>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</si>
  <si>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</si>
  <si>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</si>
  <si>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</si>
  <si>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</si>
  <si>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</si>
  <si>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</si>
  <si>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</si>
  <si>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</si>
  <si>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</si>
  <si>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</si>
  <si>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</si>
  <si>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</si>
  <si>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</si>
  <si>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</si>
  <si>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</si>
  <si>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</si>
  <si>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</si>
  <si>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</si>
  <si>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</si>
  <si>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</si>
  <si>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</si>
  <si>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</si>
  <si>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</si>
  <si>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</si>
  <si>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</si>
  <si>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</si>
  <si>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</si>
  <si>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</si>
  <si>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</si>
  <si>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</si>
  <si>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</si>
  <si>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</si>
  <si>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</si>
  <si>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</si>
  <si>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</si>
  <si>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</si>
  <si>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</si>
  <si>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</si>
  <si>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</si>
  <si>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</si>
  <si>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</si>
  <si>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</si>
  <si>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</si>
  <si>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</si>
  <si>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</si>
  <si>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</si>
  <si>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</si>
  <si>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</si>
  <si>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</si>
  <si>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</si>
  <si>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</si>
  <si>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</si>
  <si>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</si>
  <si>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</si>
  <si>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</si>
  <si>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</si>
  <si>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</si>
  <si>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</si>
  <si>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</si>
  <si>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</si>
  <si>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</si>
  <si>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</si>
  <si>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</si>
  <si>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</si>
  <si>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</si>
  <si>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</si>
  <si>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</si>
  <si>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</si>
  <si>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</si>
  <si>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</si>
  <si>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</si>
  <si>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</si>
  <si>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</si>
  <si>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</si>
  <si>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</si>
  <si>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</si>
  <si>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</si>
  <si>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</si>
  <si>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</si>
  <si>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</si>
  <si>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</si>
  <si>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</si>
  <si>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</si>
  <si>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</si>
  <si>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</si>
  <si>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</si>
  <si>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</si>
  <si>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</si>
  <si>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</si>
  <si>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</si>
  <si>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</si>
  <si>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</si>
  <si>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</si>
  <si>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</si>
  <si>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</si>
  <si>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</si>
  <si>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</si>
  <si>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</si>
  <si>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</si>
  <si>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</si>
  <si>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</si>
  <si>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</si>
  <si>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</si>
  <si>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</si>
  <si>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</si>
  <si>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</si>
  <si>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</si>
  <si>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</si>
  <si>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</si>
  <si>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</si>
  <si>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</si>
  <si>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</si>
  <si>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</si>
  <si>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</si>
  <si>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</si>
  <si>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</si>
  <si>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</si>
  <si>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</si>
  <si>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</si>
  <si>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</si>
  <si>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</si>
  <si>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</si>
  <si>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</si>
  <si>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</si>
  <si>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</si>
  <si>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</si>
  <si>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</si>
  <si>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</si>
  <si>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</si>
  <si>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</si>
  <si>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</si>
  <si>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</si>
  <si>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</si>
  <si>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</si>
  <si>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</si>
  <si>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</si>
  <si>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</si>
  <si>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</si>
  <si>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</si>
  <si>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</si>
  <si>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</si>
  <si>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</si>
  <si>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</si>
  <si>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</si>
  <si>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</si>
  <si>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</si>
  <si>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</si>
  <si>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</si>
  <si>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</si>
  <si>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</si>
  <si>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</si>
  <si>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</si>
  <si>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</si>
  <si>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</si>
  <si>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</si>
  <si>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</si>
  <si>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</si>
  <si>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</si>
  <si>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</si>
  <si>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</si>
  <si>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</si>
  <si>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</si>
  <si>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</si>
  <si>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</si>
  <si>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</si>
  <si>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</si>
  <si>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</si>
  <si>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</si>
  <si>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</si>
  <si>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</si>
  <si>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</si>
  <si>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</si>
  <si>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</si>
  <si>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</si>
  <si>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</si>
  <si>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</si>
  <si>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</si>
  <si>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</si>
  <si>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</si>
  <si>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</si>
  <si>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</si>
  <si>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</si>
  <si>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</si>
  <si>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</si>
  <si>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</si>
  <si>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</si>
  <si>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</si>
  <si>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</si>
  <si>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</si>
  <si>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</si>
  <si>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</si>
  <si>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</si>
  <si>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</si>
  <si>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</si>
  <si>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</si>
  <si>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</si>
  <si>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</si>
  <si>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</si>
  <si>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</si>
  <si>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</si>
  <si>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</si>
  <si>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</si>
  <si>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</si>
  <si>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</si>
  <si>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</si>
  <si>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</si>
  <si>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</si>
  <si>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</si>
  <si>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</si>
  <si>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</si>
  <si>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</si>
  <si>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</si>
  <si>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</si>
  <si>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</si>
  <si>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</si>
  <si>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</si>
  <si>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</si>
  <si>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</si>
  <si>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</si>
  <si>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</si>
  <si>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</si>
  <si>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</si>
  <si>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</si>
  <si>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</si>
  <si>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</si>
  <si>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</si>
  <si>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</si>
  <si>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</si>
  <si>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</si>
  <si>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</si>
  <si>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</si>
  <si>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</si>
  <si>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</si>
  <si>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</si>
  <si>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</si>
  <si>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</si>
  <si>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</si>
  <si>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</si>
  <si>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</si>
  <si>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</si>
  <si>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</si>
  <si>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</si>
  <si>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</si>
  <si>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</si>
  <si>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</si>
  <si>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</si>
  <si>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</si>
  <si>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</si>
  <si>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</si>
  <si>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</si>
  <si>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</si>
  <si>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</si>
  <si>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</si>
  <si>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</si>
  <si>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</si>
  <si>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</si>
  <si>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</si>
  <si>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</si>
  <si>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</si>
  <si>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</si>
  <si>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</si>
  <si>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</si>
  <si>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</si>
  <si>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</si>
  <si>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</si>
  <si>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</si>
  <si>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</si>
  <si>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</si>
  <si>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</si>
  <si>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</si>
  <si>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</si>
  <si>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</si>
  <si>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</si>
  <si>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</si>
  <si>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</si>
  <si>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</si>
  <si>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</si>
  <si>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</si>
  <si>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</si>
  <si>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</si>
  <si>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</si>
  <si>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</si>
  <si>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</si>
  <si>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</si>
  <si>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</si>
  <si>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</si>
  <si>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</si>
  <si>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</si>
  <si>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</si>
  <si>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</si>
  <si>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</si>
  <si>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</si>
  <si>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</si>
  <si>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</si>
  <si>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</si>
  <si>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</si>
  <si>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</si>
  <si>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</si>
  <si>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</si>
  <si>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</si>
  <si>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</si>
  <si>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</si>
  <si>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</si>
  <si>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</si>
  <si>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</si>
  <si>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</si>
  <si>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</si>
  <si>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</si>
  <si>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</si>
  <si>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</si>
  <si>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</si>
  <si>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</si>
  <si>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</si>
  <si>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</si>
  <si>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</si>
  <si>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</si>
  <si>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</si>
  <si>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</si>
  <si>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</si>
  <si>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</si>
  <si>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</si>
  <si>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</si>
  <si>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</si>
  <si>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</si>
  <si>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</si>
  <si>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</si>
  <si>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</si>
  <si>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</si>
  <si>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</si>
  <si>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</si>
  <si>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</si>
  <si>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</si>
  <si>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</si>
  <si>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</si>
  <si>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</si>
  <si>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</si>
  <si>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</si>
  <si>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</si>
  <si>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</si>
  <si>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</si>
  <si>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</si>
  <si>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</si>
  <si>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</si>
  <si>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</si>
  <si>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</si>
  <si>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</si>
  <si>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</si>
  <si>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</si>
  <si>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</si>
  <si>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</si>
  <si>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</si>
  <si>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</si>
  <si>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</si>
  <si>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</si>
  <si>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</si>
  <si>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</si>
  <si>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</si>
  <si>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</si>
  <si>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</si>
  <si>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</si>
  <si>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</si>
  <si>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</si>
  <si>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</si>
  <si>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</si>
  <si>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</si>
  <si>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</si>
  <si>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</si>
  <si>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</si>
  <si>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</si>
  <si>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</si>
  <si>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</si>
  <si>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</si>
  <si>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https://bpi.bancobpi.pt/index.asp?riIdArea=AreaDivida&amp;riChgLng=1&amp;riLang=en&amp;riId=ProgramaEmissoesOH2&amp;r</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</si>
  <si>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</si>
  <si>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</si>
  <si>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</si>
  <si>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</si>
  <si>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</si>
  <si>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</si>
  <si>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</si>
  <si>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</si>
  <si>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</si>
  <si>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</si>
  <si>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</si>
  <si>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</si>
  <si>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</si>
  <si>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</si>
  <si>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</si>
  <si>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</si>
  <si>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</si>
  <si>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</si>
  <si>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</si>
  <si>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</si>
  <si>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</si>
  <si>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</si>
  <si>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</si>
  <si>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</si>
  <si>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</si>
  <si>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</si>
  <si>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</si>
  <si>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</si>
  <si>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</si>
  <si>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</si>
  <si>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</si>
  <si>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</si>
  <si>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</si>
  <si>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</si>
  <si>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</si>
  <si>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</si>
  <si>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</si>
  <si>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</si>
  <si>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</si>
  <si>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</si>
  <si>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</si>
  <si>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</si>
  <si>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</si>
  <si>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</si>
  <si>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</si>
  <si>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</si>
  <si>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</si>
  <si>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</si>
  <si>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</si>
  <si>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</si>
  <si>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</si>
  <si>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</si>
  <si>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Reporting Date: 31/07/23</t>
  </si>
  <si>
    <t>Cut-off Date: 30/06/23</t>
  </si>
  <si>
    <t>30/06/23</t>
  </si>
  <si>
    <t>Lisbon</t>
  </si>
  <si>
    <t>North</t>
  </si>
  <si>
    <t>Center</t>
  </si>
  <si>
    <t xml:space="preserve">Alentejo </t>
  </si>
  <si>
    <t xml:space="preserve">Algarve </t>
  </si>
  <si>
    <t xml:space="preserve">Azores </t>
  </si>
  <si>
    <t xml:space="preserve">Madeira </t>
  </si>
  <si>
    <t>31.7 mn deposited at Banco BPI</t>
  </si>
  <si>
    <t xml:space="preserve">Banco BPI Mortgage Covered Bond Programme </t>
  </si>
  <si>
    <t>Aa2 / AA (low) (Moody's / DBRS)</t>
  </si>
  <si>
    <t>n/a</t>
  </si>
  <si>
    <t>Baa1 / BBB+ / BBB+ (Moody's / S&amp;P / Fitch)</t>
  </si>
  <si>
    <t>P-2 / A-2 / F2 (Moody's / S&amp;P / Fitch)</t>
  </si>
  <si>
    <t>Baa2 / BBB+ / BBB+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</si>
  <si>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</si>
  <si>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</si>
  <si>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</si>
  <si>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</si>
  <si>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</si>
  <si>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</si>
  <si>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</si>
  <si>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</si>
  <si>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</si>
  <si>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</si>
  <si>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</si>
  <si>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</si>
  <si>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</si>
  <si>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</si>
  <si>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</si>
  <si>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</si>
  <si>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</si>
  <si>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</si>
  <si>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</si>
  <si>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</si>
  <si>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</si>
  <si>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</si>
  <si>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</si>
  <si>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</si>
  <si>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</si>
  <si>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</si>
  <si>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</si>
  <si>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</si>
  <si>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</si>
  <si>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</si>
  <si>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</si>
  <si>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</si>
  <si>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</si>
  <si>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</si>
  <si>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</si>
  <si>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</si>
  <si>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</si>
  <si>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</si>
  <si>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</si>
  <si>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</si>
  <si>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</si>
  <si>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</si>
  <si>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</si>
  <si>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</si>
  <si>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</si>
  <si>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</si>
  <si>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</si>
  <si>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</si>
  <si>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</si>
  <si>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</si>
  <si>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</si>
  <si>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</si>
  <si>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</si>
  <si>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</si>
  <si>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</si>
  <si>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</si>
  <si>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</si>
  <si>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</si>
  <si>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</si>
  <si>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</si>
  <si>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</si>
  <si>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</si>
  <si>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</si>
  <si>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</si>
  <si>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</si>
  <si>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</si>
  <si>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</si>
  <si>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</si>
  <si>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</si>
  <si>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</si>
  <si>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</si>
  <si>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</si>
  <si>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</si>
  <si>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</si>
  <si>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</si>
  <si>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</si>
  <si>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</si>
  <si>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</si>
  <si>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</si>
  <si>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</si>
  <si>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</si>
  <si>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</si>
  <si>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</si>
  <si>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</si>
  <si>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</si>
  <si>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</si>
  <si>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</si>
  <si>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</si>
  <si>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</si>
  <si>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</si>
  <si>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</si>
  <si>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</si>
  <si>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</si>
  <si>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</si>
  <si>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</si>
  <si>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</si>
  <si>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</si>
  <si>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</si>
  <si>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</si>
  <si>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</si>
  <si>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</si>
  <si>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</si>
  <si>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</si>
  <si>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</si>
  <si>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</si>
  <si>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</si>
  <si>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</si>
  <si>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</si>
  <si>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</si>
  <si>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</si>
  <si>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</si>
  <si>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</si>
  <si>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</si>
  <si>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</si>
  <si>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</si>
  <si>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</si>
  <si>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</si>
  <si>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</si>
  <si>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</si>
  <si>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</si>
  <si>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</si>
  <si>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</si>
  <si>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</si>
  <si>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</si>
  <si>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</si>
  <si>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</si>
  <si>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</si>
  <si>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</si>
  <si>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</si>
  <si>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</si>
  <si>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</si>
  <si>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</si>
  <si>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</si>
  <si>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</si>
  <si>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</si>
  <si>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</si>
  <si>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</si>
  <si>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</si>
  <si>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</si>
  <si>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</si>
  <si>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</si>
  <si>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</si>
  <si>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</si>
  <si>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</si>
  <si>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</si>
  <si>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</si>
  <si>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</si>
  <si>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</si>
  <si>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</si>
  <si>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</si>
  <si>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</si>
  <si>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</si>
  <si>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</si>
  <si>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</si>
  <si>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</si>
  <si>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</si>
  <si>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</si>
  <si>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</si>
  <si>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</si>
  <si>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</si>
  <si>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</si>
  <si>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</si>
  <si>
    <t>Cash and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</si>
</sst>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0" xfId="9" applyFont="1" applyAlignment="1">
      <alignmen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52" fillId="0" borderId="0" xfId="12" applyAlignment="1" applyProtection="1">
      <alignment horizontal="right" wrapText="1"/>
    </xf>
    <xf numFmtId="0" fontId="0" fillId="0" borderId="0" xfId="0" applyAlignment="1">
      <alignment horizontal="right"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127364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151</xdr:row>
      <xdr:rowOff>52917</xdr:rowOff>
    </xdr:from>
    <xdr:to>
      <xdr:col>7</xdr:col>
      <xdr:colOff>16589</xdr:colOff>
      <xdr:row>171</xdr:row>
      <xdr:rowOff>60867</xdr:rowOff>
    </xdr:to>
    <xdr:pic>
      <xdr:nvPicPr>
        <xdr:cNvPr id="3" name="Picture 2">
          <a:extLst>
            <a:ext uri="{FF2B5EF4-FFF2-40B4-BE49-F238E27FC236}">
              <a16:creationId xmlns:a16="http://schemas.microsoft.com/office/drawing/2014/main" id="{B851AE38-D087-405A-B2D6-16F581FC2DE9}"/>
            </a:ext>
          </a:extLst>
        </xdr:cNvPr>
        <xdr:cNvPicPr>
          <a:picLocks noChangeAspect="1"/>
        </xdr:cNvPicPr>
      </xdr:nvPicPr>
      <xdr:blipFill>
        <a:blip xmlns:r="http://schemas.openxmlformats.org/officeDocument/2006/relationships" r:embed="rId1"/>
        <a:stretch>
          <a:fillRect/>
        </a:stretch>
      </xdr:blipFill>
      <xdr:spPr>
        <a:xfrm>
          <a:off x="307339" y="27869727"/>
          <a:ext cx="9691450" cy="3814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bpi.bancobpi.pt/index.asp?riIdArea=AreaDivida&amp;riChgLng=1&amp;riLang=en&amp;riId=ProgramaEmissoesOH2&amp;r"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2312</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2331</v>
      </c>
      <c r="G9" s="7"/>
      <c r="H9" s="7"/>
      <c r="I9" s="7"/>
      <c r="J9" s="8"/>
    </row>
    <row r="10" spans="2:10" ht="21" x14ac:dyDescent="0.3">
      <c r="B10" s="6"/>
      <c r="C10" s="7"/>
      <c r="D10" s="7"/>
      <c r="E10" s="7"/>
      <c r="F10" s="283" t="s">
        <v>2332</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45" sqref="F4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2277</v>
      </c>
      <c r="E15" s="31"/>
      <c r="F15" s="31"/>
      <c r="H15" s="23"/>
      <c r="L15" s="23"/>
      <c r="M15" s="23"/>
    </row>
    <row r="16" spans="1:13" x14ac:dyDescent="0.3">
      <c r="A16" s="25" t="s">
        <v>36</v>
      </c>
      <c r="B16" s="39" t="s">
        <v>37</v>
      </c>
      <c r="C16" s="290" t="s">
        <v>2278</v>
      </c>
      <c r="E16" s="31"/>
      <c r="F16" s="31"/>
      <c r="H16" s="23"/>
      <c r="L16" s="23"/>
      <c r="M16" s="23"/>
    </row>
    <row r="17" spans="1:13" x14ac:dyDescent="0.3">
      <c r="A17" s="25" t="s">
        <v>38</v>
      </c>
      <c r="B17" s="39" t="s">
        <v>39</v>
      </c>
      <c r="C17" s="291" t="s">
        <v>2333</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2316</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8754.4121608700025</v>
      </c>
      <c r="F38" s="42"/>
      <c r="H38" s="23"/>
      <c r="L38" s="23"/>
      <c r="M38" s="23"/>
    </row>
    <row r="39" spans="1:14" x14ac:dyDescent="0.3">
      <c r="A39" s="25" t="s">
        <v>63</v>
      </c>
      <c r="B39" s="42" t="s">
        <v>64</v>
      </c>
      <c r="C39" s="402">
        <v>6500</v>
      </c>
      <c r="F39" s="42"/>
      <c r="H39" s="23"/>
      <c r="L39" s="23"/>
      <c r="M39" s="23"/>
      <c r="N39" s="54"/>
    </row>
    <row r="40" spans="1:14" outlineLevel="1" x14ac:dyDescent="0.3">
      <c r="A40" s="25" t="s">
        <v>65</v>
      </c>
      <c r="B40" s="48" t="s">
        <v>66</v>
      </c>
      <c r="C40" s="402">
        <v>9697.1101339703073</v>
      </c>
      <c r="F40" s="42"/>
      <c r="H40" s="23"/>
      <c r="L40" s="23"/>
      <c r="M40" s="23"/>
      <c r="N40" s="54"/>
    </row>
    <row r="41" spans="1:14" outlineLevel="1" x14ac:dyDescent="0.3">
      <c r="A41" s="25" t="s">
        <v>68</v>
      </c>
      <c r="B41" s="48" t="s">
        <v>69</v>
      </c>
      <c r="C41" s="402">
        <v>7653.2681786588855</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v>0.05</v>
      </c>
      <c r="D45" s="133">
        <f>IF(OR(C38="[For completion]",C39="[For completion]"),"Please complete G.3.1.1 and G.3.1.2",(C38/C39-1-MAX(C45,F45)))</f>
        <v>0.18183264013384662</v>
      </c>
      <c r="E45" s="133"/>
      <c r="F45" s="253">
        <v>0.16500000000000001</v>
      </c>
      <c r="G45" s="284" t="s">
        <v>2313</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8584.0000330000021</v>
      </c>
      <c r="E53" s="49"/>
      <c r="F53" s="143">
        <f>IF($C$58=0,"",IF(C53="[for completion]","",C53/$C$58))</f>
        <v>0.98053414384215321</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170.41212786999998</v>
      </c>
      <c r="E56" s="49"/>
      <c r="F56" s="151">
        <f>IF($C$58=0,"",IF(C56="[for completion]","",C56/$C$58))</f>
        <v>1.9465856157846771E-2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8754.4121608700025</v>
      </c>
      <c r="D58" s="49"/>
      <c r="E58" s="49"/>
      <c r="F58" s="144">
        <f>SUM(F53:F57)</f>
        <v>1</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14.289034154200879</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332.27042571000004</v>
      </c>
      <c r="D70" s="284" t="s">
        <v>778</v>
      </c>
      <c r="E70" s="21"/>
      <c r="F70" s="143">
        <f t="shared" ref="F70:F76" si="1">IF($C$77=0,"",IF(C70="[for completion]","",C70/$C$77))</f>
        <v>3.7954624434426848E-2</v>
      </c>
      <c r="G70" s="143" t="str">
        <f>IF($D$77=0,"",IF(D70="[Mark as ND1 if not relevant]","",D70/$D$77))</f>
        <v/>
      </c>
      <c r="H70" s="23"/>
      <c r="L70" s="23"/>
      <c r="M70" s="23"/>
      <c r="N70" s="54"/>
    </row>
    <row r="71" spans="1:14" x14ac:dyDescent="0.3">
      <c r="A71" s="25" t="s">
        <v>110</v>
      </c>
      <c r="B71" s="129" t="s">
        <v>1093</v>
      </c>
      <c r="C71" s="403">
        <v>311.84454618000001</v>
      </c>
      <c r="D71" s="284" t="s">
        <v>778</v>
      </c>
      <c r="E71" s="21"/>
      <c r="F71" s="143">
        <f t="shared" si="1"/>
        <v>3.5621414716326238E-2</v>
      </c>
      <c r="G71" s="143" t="str">
        <f t="shared" ref="G71:G76" si="2">IF($D$77=0,"",IF(D71="[Mark as ND1 if not relevant]","",D71/$D$77))</f>
        <v/>
      </c>
      <c r="H71" s="23"/>
      <c r="L71" s="23"/>
      <c r="M71" s="23"/>
      <c r="N71" s="54"/>
    </row>
    <row r="72" spans="1:14" x14ac:dyDescent="0.3">
      <c r="A72" s="25" t="s">
        <v>111</v>
      </c>
      <c r="B72" s="128" t="s">
        <v>1094</v>
      </c>
      <c r="C72" s="403">
        <v>316.98959357999996</v>
      </c>
      <c r="D72" s="284" t="s">
        <v>778</v>
      </c>
      <c r="E72" s="21"/>
      <c r="F72" s="143">
        <f t="shared" si="1"/>
        <v>3.6209123782960886E-2</v>
      </c>
      <c r="G72" s="143" t="str">
        <f t="shared" si="2"/>
        <v/>
      </c>
      <c r="H72" s="23"/>
      <c r="L72" s="23"/>
      <c r="M72" s="23"/>
      <c r="N72" s="54"/>
    </row>
    <row r="73" spans="1:14" x14ac:dyDescent="0.3">
      <c r="A73" s="25" t="s">
        <v>112</v>
      </c>
      <c r="B73" s="128" t="s">
        <v>1095</v>
      </c>
      <c r="C73" s="403">
        <v>322.02187262000001</v>
      </c>
      <c r="D73" s="284" t="s">
        <v>778</v>
      </c>
      <c r="E73" s="21"/>
      <c r="F73" s="143">
        <f t="shared" si="1"/>
        <v>3.6783951532389121E-2</v>
      </c>
      <c r="G73" s="143" t="str">
        <f t="shared" si="2"/>
        <v/>
      </c>
      <c r="H73" s="23"/>
      <c r="L73" s="23"/>
      <c r="M73" s="23"/>
      <c r="N73" s="54"/>
    </row>
    <row r="74" spans="1:14" x14ac:dyDescent="0.3">
      <c r="A74" s="25" t="s">
        <v>113</v>
      </c>
      <c r="B74" s="128" t="s">
        <v>1096</v>
      </c>
      <c r="C74" s="403">
        <v>326.60859224000001</v>
      </c>
      <c r="D74" s="284" t="s">
        <v>778</v>
      </c>
      <c r="E74" s="21"/>
      <c r="F74" s="143">
        <f t="shared" si="1"/>
        <v>3.730788386910288E-2</v>
      </c>
      <c r="G74" s="143" t="str">
        <f t="shared" si="2"/>
        <v/>
      </c>
      <c r="H74" s="23"/>
      <c r="L74" s="23"/>
      <c r="M74" s="23"/>
      <c r="N74" s="54"/>
    </row>
    <row r="75" spans="1:14" x14ac:dyDescent="0.3">
      <c r="A75" s="25" t="s">
        <v>114</v>
      </c>
      <c r="B75" s="128" t="s">
        <v>1097</v>
      </c>
      <c r="C75" s="403">
        <v>1757.58467017</v>
      </c>
      <c r="D75" s="284" t="s">
        <v>778</v>
      </c>
      <c r="E75" s="21"/>
      <c r="F75" s="143">
        <f t="shared" si="1"/>
        <v>0.20076558401327702</v>
      </c>
      <c r="G75" s="143" t="str">
        <f t="shared" si="2"/>
        <v/>
      </c>
      <c r="H75" s="23"/>
      <c r="L75" s="23"/>
      <c r="M75" s="23"/>
      <c r="N75" s="54"/>
    </row>
    <row r="76" spans="1:14" x14ac:dyDescent="0.3">
      <c r="A76" s="25" t="s">
        <v>115</v>
      </c>
      <c r="B76" s="128" t="s">
        <v>1098</v>
      </c>
      <c r="C76" s="403">
        <v>5387.0924603699996</v>
      </c>
      <c r="D76" s="284" t="s">
        <v>778</v>
      </c>
      <c r="E76" s="21"/>
      <c r="F76" s="143">
        <f t="shared" si="1"/>
        <v>0.61535741765151686</v>
      </c>
      <c r="G76" s="143" t="str">
        <f t="shared" si="2"/>
        <v/>
      </c>
      <c r="H76" s="23"/>
      <c r="L76" s="23"/>
      <c r="M76" s="23"/>
      <c r="N76" s="54"/>
    </row>
    <row r="77" spans="1:14" x14ac:dyDescent="0.3">
      <c r="A77" s="25" t="s">
        <v>116</v>
      </c>
      <c r="B77" s="58" t="s">
        <v>95</v>
      </c>
      <c r="C77" s="139">
        <f>SUM(C70:C76)</f>
        <v>8754.4121608700007</v>
      </c>
      <c r="D77" s="139">
        <f>SUM(D70:D76)</f>
        <v>0</v>
      </c>
      <c r="E77" s="42"/>
      <c r="F77" s="144">
        <f>SUM(F70:F76)</f>
        <v>0.99999999999999989</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2.84</v>
      </c>
      <c r="D89" s="402">
        <f>+C89+1</f>
        <v>3.84</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1200</v>
      </c>
      <c r="D93" s="403">
        <v>0</v>
      </c>
      <c r="E93" s="21"/>
      <c r="F93" s="143">
        <f>IF($C$100=0,"",IF(C93="[for completion]","",IF(C93="","",C93/$C$100)))</f>
        <v>0.18461538461538463</v>
      </c>
      <c r="G93" s="143">
        <f>IF($D$100=0,"",IF(D93="[Mark as ND1 if not relevant]","",IF(D93="","",D93/$D$100)))</f>
        <v>0</v>
      </c>
      <c r="H93" s="23"/>
      <c r="L93" s="23"/>
      <c r="M93" s="23"/>
      <c r="N93" s="54"/>
    </row>
    <row r="94" spans="1:14" x14ac:dyDescent="0.3">
      <c r="A94" s="25" t="s">
        <v>138</v>
      </c>
      <c r="B94" s="129" t="s">
        <v>1093</v>
      </c>
      <c r="C94" s="403">
        <v>3000</v>
      </c>
      <c r="D94" s="403">
        <f>+C93</f>
        <v>1200</v>
      </c>
      <c r="E94" s="21"/>
      <c r="F94" s="143">
        <f t="shared" ref="F94:F99" si="5">IF($C$100=0,"",IF(C94="[for completion]","",IF(C94="","",C94/$C$100)))</f>
        <v>0.46153846153846156</v>
      </c>
      <c r="G94" s="143">
        <f t="shared" ref="G94:G99" si="6">IF($D$100=0,"",IF(D94="[Mark as ND1 if not relevant]","",IF(D94="","",D94/$D$100)))</f>
        <v>0.18461538461538463</v>
      </c>
      <c r="H94" s="23"/>
      <c r="L94" s="23"/>
      <c r="M94" s="23"/>
      <c r="N94" s="54"/>
    </row>
    <row r="95" spans="1:14" x14ac:dyDescent="0.3">
      <c r="A95" s="25" t="s">
        <v>139</v>
      </c>
      <c r="B95" s="129" t="s">
        <v>1094</v>
      </c>
      <c r="C95" s="403">
        <v>250</v>
      </c>
      <c r="D95" s="403">
        <f t="shared" ref="D95:D97" si="7">+C94</f>
        <v>3000</v>
      </c>
      <c r="E95" s="21"/>
      <c r="F95" s="143">
        <f t="shared" si="5"/>
        <v>3.8461538461538464E-2</v>
      </c>
      <c r="G95" s="143">
        <f t="shared" si="6"/>
        <v>0.46153846153846156</v>
      </c>
      <c r="H95" s="23"/>
      <c r="L95" s="23"/>
      <c r="M95" s="23"/>
      <c r="N95" s="54"/>
    </row>
    <row r="96" spans="1:14" x14ac:dyDescent="0.3">
      <c r="A96" s="25" t="s">
        <v>140</v>
      </c>
      <c r="B96" s="129" t="s">
        <v>1095</v>
      </c>
      <c r="C96" s="403">
        <v>0</v>
      </c>
      <c r="D96" s="403">
        <f t="shared" si="7"/>
        <v>250</v>
      </c>
      <c r="E96" s="21"/>
      <c r="F96" s="143">
        <f t="shared" si="5"/>
        <v>0</v>
      </c>
      <c r="G96" s="143">
        <f t="shared" si="6"/>
        <v>3.8461538461538464E-2</v>
      </c>
      <c r="H96" s="23"/>
      <c r="L96" s="23"/>
      <c r="M96" s="23"/>
      <c r="N96" s="54"/>
    </row>
    <row r="97" spans="1:14" x14ac:dyDescent="0.3">
      <c r="A97" s="25" t="s">
        <v>141</v>
      </c>
      <c r="B97" s="129" t="s">
        <v>1096</v>
      </c>
      <c r="C97" s="403">
        <v>0</v>
      </c>
      <c r="D97" s="403">
        <f t="shared" si="7"/>
        <v>0</v>
      </c>
      <c r="E97" s="21"/>
      <c r="F97" s="143">
        <f t="shared" si="5"/>
        <v>0</v>
      </c>
      <c r="G97" s="143">
        <f t="shared" si="6"/>
        <v>0</v>
      </c>
      <c r="H97" s="23"/>
      <c r="L97" s="23"/>
      <c r="M97" s="23"/>
    </row>
    <row r="98" spans="1:14" x14ac:dyDescent="0.3">
      <c r="A98" s="25" t="s">
        <v>142</v>
      </c>
      <c r="B98" s="129" t="s">
        <v>1097</v>
      </c>
      <c r="C98" s="403">
        <v>2050</v>
      </c>
      <c r="D98" s="403">
        <f>+C97+C98</f>
        <v>2050</v>
      </c>
      <c r="E98" s="21"/>
      <c r="F98" s="143">
        <f t="shared" si="5"/>
        <v>0.31538461538461537</v>
      </c>
      <c r="G98" s="143">
        <f t="shared" si="6"/>
        <v>0.31538461538461537</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6500</v>
      </c>
      <c r="D100" s="139">
        <f>SUM(D93:D99)</f>
        <v>6500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8754.4121608700025</v>
      </c>
      <c r="D112" s="402">
        <f>+C112</f>
        <v>8754.4121608700025</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8754.4121608700025</v>
      </c>
      <c r="D130" s="137">
        <f>SUM(D112:D129)</f>
        <v>8754.4121608700025</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6500</v>
      </c>
      <c r="D138" s="402">
        <f>+C138</f>
        <v>6500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6500</v>
      </c>
      <c r="D156" s="137">
        <f>SUM(D138:D155)</f>
        <v>6500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500</v>
      </c>
      <c r="D164" s="137">
        <f>C164</f>
        <v>500</v>
      </c>
      <c r="E164" s="62"/>
      <c r="F164" s="143">
        <f>IF($C$167=0,"",IF(C164="[for completion]","",IF(C164="","",C164/$C$167)))</f>
        <v>7.6923076923076927E-2</v>
      </c>
      <c r="G164" s="143">
        <f>IF($D$167=0,"",IF(D164="[for completion]","",IF(D164="","",D164/$D$167)))</f>
        <v>7.6923076923076927E-2</v>
      </c>
      <c r="H164" s="23"/>
      <c r="L164" s="23"/>
      <c r="M164" s="23"/>
      <c r="N164" s="54"/>
    </row>
    <row r="165" spans="1:14" x14ac:dyDescent="0.3">
      <c r="A165" s="25" t="s">
        <v>217</v>
      </c>
      <c r="B165" s="23" t="s">
        <v>218</v>
      </c>
      <c r="C165" s="404">
        <f>+C39-C164</f>
        <v>6000</v>
      </c>
      <c r="D165" s="189">
        <f t="shared" ref="D165:D166" si="20">C165</f>
        <v>6000</v>
      </c>
      <c r="E165" s="62"/>
      <c r="F165" s="143">
        <f>IF($C$167=0,"",IF(C165="[for completion]","",IF(C165="","",C165/$C$167)))</f>
        <v>0.92307692307692313</v>
      </c>
      <c r="G165" s="143">
        <f>IF($D$167=0,"",IF(D165="[for completion]","",IF(D165="","",D165/$D$167)))</f>
        <v>0.92307692307692313</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6500</v>
      </c>
      <c r="D167" s="146">
        <f>SUM(D164:D166)</f>
        <v>6500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0.81390920783412901</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31.712127869999989</v>
      </c>
      <c r="E177" s="52"/>
      <c r="F177" s="143">
        <f t="shared" ref="F177:F187" si="21">IF($C$179=0,"",IF(C177="[for completion]","",C177/$C$179))</f>
        <v>0.18609079216587093</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170.41212786999998</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170.41212786999998</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170.41212786999998</v>
      </c>
      <c r="E207" s="52"/>
      <c r="F207" s="143"/>
      <c r="G207" s="52"/>
      <c r="H207" s="23"/>
      <c r="L207" s="23"/>
      <c r="M207" s="23"/>
      <c r="N207" s="54"/>
    </row>
    <row r="208" spans="1:14" x14ac:dyDescent="0.3">
      <c r="A208" s="25" t="s">
        <v>284</v>
      </c>
      <c r="B208" s="58" t="s">
        <v>95</v>
      </c>
      <c r="C208" s="139">
        <f>SUM(C193:C206)</f>
        <v>170.41212786999998</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170.41212786999998</v>
      </c>
      <c r="E217" s="62"/>
      <c r="F217" s="143">
        <f>IF($C$38=0,"",IF(C217="[for completion]","",IF(C217="","",C217/$C$38)))</f>
        <v>1.9465856157846771E-2</v>
      </c>
      <c r="G217" s="143">
        <f>IF($C$39=0,"",IF(C217="[for completion]","",IF(C217="","",C217/$C$39)))</f>
        <v>2.621725044153846E-2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170.41212786999998</v>
      </c>
      <c r="E220" s="62"/>
      <c r="F220" s="133">
        <f>SUM(F217:F219)</f>
        <v>1.9465856157846771E-2</v>
      </c>
      <c r="G220" s="133">
        <f>SUM(G217:G219)</f>
        <v>2.621725044153846E-2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2316</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2316</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2341</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2314</v>
      </c>
      <c r="H321" s="23"/>
      <c r="I321" s="54"/>
      <c r="J321" s="54"/>
      <c r="K321" s="54"/>
      <c r="L321" s="54"/>
      <c r="M321" s="54"/>
      <c r="N321" s="54"/>
    </row>
    <row r="322" spans="1:14" outlineLevel="1" x14ac:dyDescent="0.3">
      <c r="A322" s="25" t="s">
        <v>345</v>
      </c>
      <c r="B322" s="40" t="s">
        <v>346</v>
      </c>
      <c r="C322" s="405" t="s">
        <v>2314</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8584.0000330000021</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8584.0000330000021</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163723</v>
      </c>
      <c r="D28" s="284">
        <v>0</v>
      </c>
      <c r="F28" s="97">
        <f>IF(AND(C28="[For completion]",D28="[For completion]"),"[For completion]",SUM(C28:D28))</f>
        <v>163723</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1.4570772462624011E-3</v>
      </c>
      <c r="D36" s="253">
        <v>0</v>
      </c>
      <c r="E36" s="154"/>
      <c r="F36" s="253">
        <f>C36</f>
        <v>1.4570772462624011E-3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2334</v>
      </c>
      <c r="C99" s="408">
        <v>0.40150000000000002</v>
      </c>
      <c r="D99" s="131">
        <v>0</v>
      </c>
      <c r="E99" s="131"/>
      <c r="F99" s="131">
        <f>C99</f>
        <v>0.40150000000000002</v>
      </c>
      <c r="G99" s="97"/>
    </row>
    <row r="100" spans="1:7" x14ac:dyDescent="0.3">
      <c r="A100" s="97" t="s">
        <v>529</v>
      </c>
      <c r="B100" s="227" t="s">
        <v>2335</v>
      </c>
      <c r="C100" s="408">
        <v>0.25929999999999997</v>
      </c>
      <c r="D100" s="131">
        <v>0</v>
      </c>
      <c r="E100" s="131"/>
      <c r="F100" s="253">
        <f t="shared" ref="F100:F105" si="1">C100</f>
        <v>0.25929999999999997</v>
      </c>
      <c r="G100" s="97"/>
    </row>
    <row r="101" spans="1:7" x14ac:dyDescent="0.3">
      <c r="A101" s="97" t="s">
        <v>530</v>
      </c>
      <c r="B101" s="227" t="s">
        <v>2336</v>
      </c>
      <c r="C101" s="408">
        <v>0.1817</v>
      </c>
      <c r="D101" s="131">
        <v>0</v>
      </c>
      <c r="E101" s="131"/>
      <c r="F101" s="253">
        <f t="shared" si="1"/>
        <v>0.1817</v>
      </c>
      <c r="G101" s="97"/>
    </row>
    <row r="102" spans="1:7" x14ac:dyDescent="0.3">
      <c r="A102" s="97" t="s">
        <v>531</v>
      </c>
      <c r="B102" s="227" t="s">
        <v>2337</v>
      </c>
      <c r="C102" s="408">
        <v>6.83E-2</v>
      </c>
      <c r="D102" s="131">
        <v>0</v>
      </c>
      <c r="E102" s="131"/>
      <c r="F102" s="253">
        <f t="shared" si="1"/>
        <v>6.83E-2</v>
      </c>
      <c r="G102" s="97"/>
    </row>
    <row r="103" spans="1:7" x14ac:dyDescent="0.3">
      <c r="A103" s="97" t="s">
        <v>532</v>
      </c>
      <c r="B103" s="227" t="s">
        <v>2338</v>
      </c>
      <c r="C103" s="408">
        <v>5.8799999999999998E-2</v>
      </c>
      <c r="D103" s="131">
        <v>0</v>
      </c>
      <c r="E103" s="131"/>
      <c r="F103" s="253">
        <f t="shared" si="1"/>
        <v>5.8799999999999998E-2</v>
      </c>
      <c r="G103" s="97"/>
    </row>
    <row r="104" spans="1:7" x14ac:dyDescent="0.3">
      <c r="A104" s="97" t="s">
        <v>533</v>
      </c>
      <c r="B104" s="227" t="s">
        <v>2339</v>
      </c>
      <c r="C104" s="408">
        <v>1.6199999999999999E-2</v>
      </c>
      <c r="D104" s="131">
        <v>0</v>
      </c>
      <c r="E104" s="131"/>
      <c r="F104" s="253">
        <f t="shared" si="1"/>
        <v>1.6199999999999999E-2</v>
      </c>
      <c r="G104" s="97"/>
    </row>
    <row r="105" spans="1:7" x14ac:dyDescent="0.3">
      <c r="A105" s="97" t="s">
        <v>534</v>
      </c>
      <c r="B105" s="227" t="s">
        <v>2340</v>
      </c>
      <c r="C105" s="408">
        <v>1.4200000000000001E-2</v>
      </c>
      <c r="D105" s="131">
        <v>0</v>
      </c>
      <c r="E105" s="131"/>
      <c r="F105" s="253">
        <f t="shared" si="1"/>
        <v>1.4200000000000001E-2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0.1096</v>
      </c>
      <c r="D150" s="131">
        <v>0</v>
      </c>
      <c r="E150" s="132"/>
      <c r="F150" s="131">
        <f>C150</f>
        <v>0.1096</v>
      </c>
    </row>
    <row r="151" spans="1:7" x14ac:dyDescent="0.3">
      <c r="A151" s="97" t="s">
        <v>562</v>
      </c>
      <c r="B151" s="97" t="s">
        <v>563</v>
      </c>
      <c r="C151" s="408">
        <v>0.89039999999999997</v>
      </c>
      <c r="D151" s="131">
        <v>0</v>
      </c>
      <c r="E151" s="132"/>
      <c r="F151" s="253">
        <f t="shared" ref="F151:F152" si="2">C151</f>
        <v>0.89039999999999997</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1.78E-2</v>
      </c>
      <c r="D160" s="131">
        <v>0</v>
      </c>
      <c r="E160" s="132"/>
      <c r="F160" s="131">
        <f>C160</f>
        <v>1.78E-2</v>
      </c>
    </row>
    <row r="161" spans="1:7" x14ac:dyDescent="0.3">
      <c r="A161" s="97" t="s">
        <v>574</v>
      </c>
      <c r="B161" s="97" t="s">
        <v>575</v>
      </c>
      <c r="C161" s="253">
        <v>0.97920000000000007</v>
      </c>
      <c r="D161" s="131">
        <v>0</v>
      </c>
      <c r="E161" s="132"/>
      <c r="F161" s="253">
        <f t="shared" ref="F161:F162" si="3">C161</f>
        <v>0.97920000000000007</v>
      </c>
    </row>
    <row r="162" spans="1:7" x14ac:dyDescent="0.3">
      <c r="A162" s="97" t="s">
        <v>576</v>
      </c>
      <c r="B162" s="97" t="s">
        <v>93</v>
      </c>
      <c r="C162" s="253">
        <v>2.8999999999999998E-3</v>
      </c>
      <c r="D162" s="131">
        <v>0</v>
      </c>
      <c r="E162" s="132"/>
      <c r="F162" s="253">
        <f t="shared" si="3"/>
        <v>2.8999999999999998E-3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3.56E-2</v>
      </c>
      <c r="D170" s="253">
        <v>0</v>
      </c>
      <c r="E170" s="132"/>
      <c r="F170" s="131">
        <f>C170</f>
        <v>3.56E-2</v>
      </c>
    </row>
    <row r="171" spans="1:7" x14ac:dyDescent="0.3">
      <c r="A171" s="97" t="s">
        <v>586</v>
      </c>
      <c r="B171" s="119" t="s">
        <v>587</v>
      </c>
      <c r="C171" s="408">
        <v>9.7500000000000003E-2</v>
      </c>
      <c r="D171" s="253">
        <v>0</v>
      </c>
      <c r="E171" s="132"/>
      <c r="F171" s="253">
        <f t="shared" ref="F171:F174" si="4">C171</f>
        <v>9.7500000000000003E-2</v>
      </c>
    </row>
    <row r="172" spans="1:7" x14ac:dyDescent="0.3">
      <c r="A172" s="97" t="s">
        <v>588</v>
      </c>
      <c r="B172" s="119" t="s">
        <v>589</v>
      </c>
      <c r="C172" s="408">
        <v>9.7600000000000006E-2</v>
      </c>
      <c r="D172" s="253">
        <v>0</v>
      </c>
      <c r="E172" s="131"/>
      <c r="F172" s="253">
        <f t="shared" si="4"/>
        <v>9.7600000000000006E-2</v>
      </c>
    </row>
    <row r="173" spans="1:7" x14ac:dyDescent="0.3">
      <c r="A173" s="97" t="s">
        <v>590</v>
      </c>
      <c r="B173" s="119" t="s">
        <v>591</v>
      </c>
      <c r="C173" s="408">
        <v>0.14849999999999999</v>
      </c>
      <c r="D173" s="253">
        <v>0</v>
      </c>
      <c r="E173" s="131"/>
      <c r="F173" s="253">
        <f t="shared" si="4"/>
        <v>0.14849999999999999</v>
      </c>
    </row>
    <row r="174" spans="1:7" x14ac:dyDescent="0.3">
      <c r="A174" s="97" t="s">
        <v>592</v>
      </c>
      <c r="B174" s="119" t="s">
        <v>593</v>
      </c>
      <c r="C174" s="408">
        <v>0.62080000000000002</v>
      </c>
      <c r="D174" s="253">
        <v>0</v>
      </c>
      <c r="E174" s="131"/>
      <c r="F174" s="253">
        <f t="shared" si="4"/>
        <v>0.62080000000000002</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52.430019999999999</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2317</v>
      </c>
      <c r="C190" s="402">
        <v>146.27617078999998</v>
      </c>
      <c r="D190" s="407">
        <v>27094</v>
      </c>
      <c r="E190" s="124"/>
      <c r="F190" s="151">
        <f>IF($C$214=0,"",IF(C190="[for completion]","",IF(C190="","",C190/$C$214)))</f>
        <v>1.7040560371349198E-2</v>
      </c>
      <c r="G190" s="151">
        <f>IF($D$214=0,"",IF(D190="[for completion]","",IF(D190="","",D190/$D$214)))</f>
        <v>0.16548682836253917</v>
      </c>
    </row>
    <row r="191" spans="1:7" x14ac:dyDescent="0.3">
      <c r="A191" s="97" t="s">
        <v>612</v>
      </c>
      <c r="B191" s="227" t="s">
        <v>2318</v>
      </c>
      <c r="C191" s="402">
        <v>350.83489539999999</v>
      </c>
      <c r="D191" s="407">
        <v>23733</v>
      </c>
      <c r="E191" s="124"/>
      <c r="F191" s="151">
        <f t="shared" ref="F191:F213" si="5">IF($C$214=0,"",IF(C191="[for completion]","",IF(C191="","",C191/$C$214)))</f>
        <v>4.0870793808395138E-2</v>
      </c>
      <c r="G191" s="151">
        <f t="shared" ref="G191:G213" si="6">IF($D$214=0,"",IF(D191="[for completion]","",IF(D191="","",D191/$D$214)))</f>
        <v>0.14495825265845361</v>
      </c>
    </row>
    <row r="192" spans="1:7" x14ac:dyDescent="0.3">
      <c r="A192" s="97" t="s">
        <v>613</v>
      </c>
      <c r="B192" s="227" t="s">
        <v>2319</v>
      </c>
      <c r="C192" s="402">
        <v>495.01403845999999</v>
      </c>
      <c r="D192" s="407">
        <v>19921</v>
      </c>
      <c r="E192" s="124"/>
      <c r="F192" s="151">
        <f t="shared" si="5"/>
        <v>5.7667059244756187E-2</v>
      </c>
      <c r="G192" s="151">
        <f t="shared" si="6"/>
        <v>0.12167502427881238</v>
      </c>
    </row>
    <row r="193" spans="1:7" x14ac:dyDescent="0.3">
      <c r="A193" s="97" t="s">
        <v>614</v>
      </c>
      <c r="B193" s="227" t="s">
        <v>2320</v>
      </c>
      <c r="C193" s="402">
        <v>502.40732439999999</v>
      </c>
      <c r="D193" s="407">
        <v>14429</v>
      </c>
      <c r="E193" s="124"/>
      <c r="F193" s="151">
        <f t="shared" si="5"/>
        <v>5.8528346047130086E-2</v>
      </c>
      <c r="G193" s="151">
        <f t="shared" si="6"/>
        <v>8.8130561985793082E-2</v>
      </c>
    </row>
    <row r="194" spans="1:7" x14ac:dyDescent="0.3">
      <c r="A194" s="97" t="s">
        <v>615</v>
      </c>
      <c r="B194" s="227" t="s">
        <v>2321</v>
      </c>
      <c r="C194" s="402">
        <v>588.06356784000002</v>
      </c>
      <c r="D194" s="407">
        <v>13059</v>
      </c>
      <c r="E194" s="124"/>
      <c r="F194" s="151">
        <f t="shared" si="5"/>
        <v>6.850693914017604E-2</v>
      </c>
      <c r="G194" s="151">
        <f t="shared" si="6"/>
        <v>7.9762770044526421E-2</v>
      </c>
    </row>
    <row r="195" spans="1:7" x14ac:dyDescent="0.3">
      <c r="A195" s="97" t="s">
        <v>616</v>
      </c>
      <c r="B195" s="227" t="s">
        <v>2322</v>
      </c>
      <c r="C195" s="402">
        <v>622.29047178999997</v>
      </c>
      <c r="D195" s="407">
        <v>11320</v>
      </c>
      <c r="E195" s="124"/>
      <c r="F195" s="151">
        <f t="shared" si="5"/>
        <v>7.2494229892554815E-2</v>
      </c>
      <c r="G195" s="151">
        <f t="shared" si="6"/>
        <v>6.9141171368714227E-2</v>
      </c>
    </row>
    <row r="196" spans="1:7" x14ac:dyDescent="0.3">
      <c r="A196" s="97" t="s">
        <v>617</v>
      </c>
      <c r="B196" s="227" t="s">
        <v>2323</v>
      </c>
      <c r="C196" s="402">
        <v>648.77491745999998</v>
      </c>
      <c r="D196" s="407">
        <v>9997</v>
      </c>
      <c r="E196" s="124"/>
      <c r="F196" s="151">
        <f t="shared" si="5"/>
        <v>7.5579556729482147E-2</v>
      </c>
      <c r="G196" s="151">
        <f t="shared" si="6"/>
        <v>6.1060449661928987E-2</v>
      </c>
    </row>
    <row r="197" spans="1:7" x14ac:dyDescent="0.3">
      <c r="A197" s="97" t="s">
        <v>618</v>
      </c>
      <c r="B197" s="227" t="s">
        <v>2324</v>
      </c>
      <c r="C197" s="402">
        <v>625.97171021000008</v>
      </c>
      <c r="D197" s="407">
        <v>8363</v>
      </c>
      <c r="E197" s="124"/>
      <c r="F197" s="151">
        <f t="shared" si="5"/>
        <v>7.2923078728278024E-2</v>
      </c>
      <c r="G197" s="151">
        <f t="shared" si="6"/>
        <v>5.1080178105702922E-2</v>
      </c>
    </row>
    <row r="198" spans="1:7" x14ac:dyDescent="0.3">
      <c r="A198" s="97" t="s">
        <v>619</v>
      </c>
      <c r="B198" s="227" t="s">
        <v>2325</v>
      </c>
      <c r="C198" s="402">
        <v>592.31916552999996</v>
      </c>
      <c r="D198" s="407">
        <v>6985</v>
      </c>
      <c r="E198" s="124"/>
      <c r="F198" s="151">
        <f t="shared" si="5"/>
        <v>6.9002698421820954E-2</v>
      </c>
      <c r="G198" s="151">
        <f t="shared" si="6"/>
        <v>4.2663523145801137E-2</v>
      </c>
    </row>
    <row r="199" spans="1:7" x14ac:dyDescent="0.3">
      <c r="A199" s="97" t="s">
        <v>620</v>
      </c>
      <c r="B199" s="227" t="s">
        <v>2326</v>
      </c>
      <c r="C199" s="402">
        <v>570.73352163999994</v>
      </c>
      <c r="D199" s="407">
        <v>6016</v>
      </c>
      <c r="E199" s="118"/>
      <c r="F199" s="151">
        <f t="shared" si="5"/>
        <v>6.6488061445234628E-2</v>
      </c>
      <c r="G199" s="151">
        <f t="shared" si="6"/>
        <v>3.6744990013620568E-2</v>
      </c>
    </row>
    <row r="200" spans="1:7" x14ac:dyDescent="0.3">
      <c r="A200" s="97" t="s">
        <v>621</v>
      </c>
      <c r="B200" s="227" t="s">
        <v>2327</v>
      </c>
      <c r="C200" s="402">
        <v>2597.4199788699998</v>
      </c>
      <c r="D200" s="407">
        <v>19717</v>
      </c>
      <c r="E200" s="118"/>
      <c r="F200" s="151">
        <f t="shared" si="5"/>
        <v>0.30258853318785867</v>
      </c>
      <c r="G200" s="151">
        <f t="shared" si="6"/>
        <v>0.12042901730361648</v>
      </c>
    </row>
    <row r="201" spans="1:7" x14ac:dyDescent="0.3">
      <c r="A201" s="97" t="s">
        <v>622</v>
      </c>
      <c r="B201" s="227" t="s">
        <v>2328</v>
      </c>
      <c r="C201" s="402">
        <v>843.89427061000004</v>
      </c>
      <c r="D201" s="407">
        <v>3089</v>
      </c>
      <c r="E201" s="118"/>
      <c r="F201" s="151">
        <f t="shared" si="5"/>
        <v>9.8310142982964296E-2</v>
      </c>
      <c r="G201" s="151">
        <f t="shared" si="6"/>
        <v>1.8867233070491013E-2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8584.0000329999984</v>
      </c>
      <c r="D214" s="156">
        <f>SUM(D190:D213)</f>
        <v>163723</v>
      </c>
      <c r="E214" s="113"/>
      <c r="F214" s="157">
        <f>SUM(F190:F213)</f>
        <v>1.0000000000000002</v>
      </c>
      <c r="G214" s="157">
        <f>SUM(G190:G213)</f>
        <v>1</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0.53580000000000005</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1989.66875592</v>
      </c>
      <c r="D219" s="407">
        <v>70990</v>
      </c>
      <c r="F219" s="151">
        <f t="shared" ref="F219:F233" si="7">IF($C$227=0,"",IF(C219="[for completion]","",C219/$C$227))</f>
        <v>0.23178806480323791</v>
      </c>
      <c r="G219" s="151">
        <f t="shared" ref="G219:G233" si="8">IF($D$227=0,"",IF(D219="[for completion]","",D219/$D$227))</f>
        <v>0.43359821161351797</v>
      </c>
    </row>
    <row r="220" spans="1:7" x14ac:dyDescent="0.3">
      <c r="A220" s="97" t="s">
        <v>642</v>
      </c>
      <c r="B220" s="97" t="s">
        <v>643</v>
      </c>
      <c r="C220" s="402">
        <v>1208.2088055300001</v>
      </c>
      <c r="D220" s="407">
        <v>22021</v>
      </c>
      <c r="F220" s="151">
        <f t="shared" si="7"/>
        <v>0.14075125825782953</v>
      </c>
      <c r="G220" s="151">
        <f t="shared" si="8"/>
        <v>0.13450156667053498</v>
      </c>
    </row>
    <row r="221" spans="1:7" x14ac:dyDescent="0.3">
      <c r="A221" s="97" t="s">
        <v>644</v>
      </c>
      <c r="B221" s="97" t="s">
        <v>645</v>
      </c>
      <c r="C221" s="402">
        <v>1685.0266927499999</v>
      </c>
      <c r="D221" s="407">
        <v>26954</v>
      </c>
      <c r="F221" s="151">
        <f t="shared" si="7"/>
        <v>0.19629854220318596</v>
      </c>
      <c r="G221" s="151">
        <f t="shared" si="8"/>
        <v>0.16463172553642433</v>
      </c>
    </row>
    <row r="222" spans="1:7" x14ac:dyDescent="0.3">
      <c r="A222" s="97" t="s">
        <v>646</v>
      </c>
      <c r="B222" s="97" t="s">
        <v>647</v>
      </c>
      <c r="C222" s="402">
        <v>1931.7219028299999</v>
      </c>
      <c r="D222" s="407">
        <v>25612</v>
      </c>
      <c r="F222" s="151">
        <f t="shared" si="7"/>
        <v>0.22503749946455764</v>
      </c>
      <c r="G222" s="151">
        <f t="shared" si="8"/>
        <v>0.15643495416038064</v>
      </c>
    </row>
    <row r="223" spans="1:7" x14ac:dyDescent="0.3">
      <c r="A223" s="97" t="s">
        <v>648</v>
      </c>
      <c r="B223" s="97" t="s">
        <v>649</v>
      </c>
      <c r="C223" s="402">
        <v>1768.9982966800001</v>
      </c>
      <c r="D223" s="407">
        <v>18140</v>
      </c>
      <c r="F223" s="151">
        <f t="shared" si="7"/>
        <v>0.20608088185919515</v>
      </c>
      <c r="G223" s="151">
        <f t="shared" si="8"/>
        <v>0.11079689475516574</v>
      </c>
    </row>
    <row r="224" spans="1:7" x14ac:dyDescent="0.3">
      <c r="A224" s="97" t="s">
        <v>650</v>
      </c>
      <c r="B224" s="97" t="s">
        <v>651</v>
      </c>
      <c r="C224" s="402">
        <v>0.37557928999999995</v>
      </c>
      <c r="D224" s="407">
        <v>6</v>
      </c>
      <c r="F224" s="151">
        <f t="shared" si="7"/>
        <v>4.3753411993958229E-5</v>
      </c>
      <c r="G224" s="151">
        <f t="shared" si="8"/>
        <v>3.6647263976350297E-5</v>
      </c>
    </row>
    <row r="225" spans="1:7" x14ac:dyDescent="0.3">
      <c r="A225" s="97" t="s">
        <v>652</v>
      </c>
      <c r="B225" s="97" t="s">
        <v>653</v>
      </c>
      <c r="C225" s="402">
        <v>0</v>
      </c>
      <c r="D225" s="407">
        <v>0</v>
      </c>
      <c r="F225" s="151">
        <f t="shared" si="7"/>
        <v>0</v>
      </c>
      <c r="G225" s="151">
        <f t="shared" si="8"/>
        <v>0</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8584.0000329999984</v>
      </c>
      <c r="D227" s="155">
        <f>SUM(D219:D226)</f>
        <v>163723</v>
      </c>
      <c r="F227" s="131">
        <f>SUM(F219:F226)</f>
        <v>1.0000000000000002</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0.97089999999999999</v>
      </c>
      <c r="E260" s="113"/>
      <c r="F260" s="113"/>
      <c r="G260" s="113"/>
    </row>
    <row r="261" spans="1:14" x14ac:dyDescent="0.3">
      <c r="A261" s="97" t="s">
        <v>695</v>
      </c>
      <c r="B261" s="97" t="s">
        <v>696</v>
      </c>
      <c r="C261" s="253">
        <v>1.5900000000000001E-2</v>
      </c>
      <c r="E261" s="113"/>
      <c r="F261" s="113"/>
    </row>
    <row r="262" spans="1:14" x14ac:dyDescent="0.3">
      <c r="A262" s="97" t="s">
        <v>697</v>
      </c>
      <c r="B262" s="97" t="s">
        <v>698</v>
      </c>
      <c r="C262" s="253">
        <v>1.32E-2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2266</v>
      </c>
    </row>
    <row r="10" spans="1:13" ht="44.25" customHeight="1" x14ac:dyDescent="0.3">
      <c r="A10" s="1" t="s">
        <v>746</v>
      </c>
      <c r="B10" s="39" t="s">
        <v>960</v>
      </c>
      <c r="C10" s="288" t="s">
        <v>2267</v>
      </c>
    </row>
    <row r="11" spans="1:13" ht="54.75" customHeight="1" x14ac:dyDescent="0.3">
      <c r="A11" s="1" t="s">
        <v>747</v>
      </c>
      <c r="B11" s="39" t="s">
        <v>748</v>
      </c>
      <c r="C11" s="288" t="s">
        <v>2268</v>
      </c>
    </row>
    <row r="12" spans="1:13" ht="43.2" x14ac:dyDescent="0.3">
      <c r="A12" s="1" t="s">
        <v>749</v>
      </c>
      <c r="B12" s="39" t="s">
        <v>2167</v>
      </c>
      <c r="C12" s="287" t="s">
        <v>2329</v>
      </c>
    </row>
    <row r="13" spans="1:13" ht="28.8" customHeight="1" x14ac:dyDescent="0.3">
      <c r="A13" s="1" t="s">
        <v>751</v>
      </c>
      <c r="B13" s="39" t="s">
        <v>750</v>
      </c>
      <c r="C13" s="287" t="s">
        <v>2269</v>
      </c>
    </row>
    <row r="14" spans="1:13" x14ac:dyDescent="0.3">
      <c r="A14" s="1" t="s">
        <v>753</v>
      </c>
      <c r="B14" s="39" t="s">
        <v>752</v>
      </c>
      <c r="C14" s="287" t="s">
        <v>2270</v>
      </c>
    </row>
    <row r="15" spans="1:13" ht="28.8" x14ac:dyDescent="0.3">
      <c r="A15" s="1" t="s">
        <v>755</v>
      </c>
      <c r="B15" s="39" t="s">
        <v>754</v>
      </c>
      <c r="C15" s="287" t="s">
        <v>2271</v>
      </c>
    </row>
    <row r="16" spans="1:13" ht="129" customHeight="1" x14ac:dyDescent="0.3">
      <c r="A16" s="1" t="s">
        <v>757</v>
      </c>
      <c r="B16" s="39" t="s">
        <v>756</v>
      </c>
      <c r="C16" s="285" t="s">
        <v>2272</v>
      </c>
    </row>
    <row r="17" spans="1:13" ht="30" customHeight="1" x14ac:dyDescent="0.3">
      <c r="A17" s="1" t="s">
        <v>759</v>
      </c>
      <c r="B17" s="43" t="s">
        <v>758</v>
      </c>
      <c r="C17" s="285" t="s">
        <v>2273</v>
      </c>
    </row>
    <row r="18" spans="1:13" x14ac:dyDescent="0.3">
      <c r="A18" s="1" t="s">
        <v>761</v>
      </c>
      <c r="B18" s="43" t="s">
        <v>760</v>
      </c>
      <c r="C18" s="285" t="s">
        <v>2274</v>
      </c>
    </row>
    <row r="19" spans="1:13" s="201" customFormat="1" ht="43.2" x14ac:dyDescent="0.3">
      <c r="A19" s="161" t="s">
        <v>2166</v>
      </c>
      <c r="B19" s="43" t="s">
        <v>762</v>
      </c>
      <c r="C19" s="285" t="s">
        <v>2276</v>
      </c>
      <c r="D19" s="2"/>
      <c r="E19" s="2"/>
      <c r="F19" s="2"/>
      <c r="G19" s="2"/>
      <c r="H19" s="2"/>
      <c r="I19" s="2"/>
      <c r="J19" s="2"/>
    </row>
    <row r="20" spans="1:13" s="201" customFormat="1" x14ac:dyDescent="0.3">
      <c r="A20" s="161" t="s">
        <v>2168</v>
      </c>
      <c r="B20" s="39" t="s">
        <v>2165</v>
      </c>
      <c r="C20" s="287" t="s">
        <v>2315</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election activeCell="J1" sqref="J1"/>
    </sheetView>
  </sheetViews>
  <sheetFormatPr defaultColWidth="2.88671875" defaultRowHeight="11.4" outlineLevelRow="2"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1" customWidth="1"/>
    <col min="9" max="9" width="24.5546875" style="411"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2279</v>
      </c>
      <c r="I2" s="299">
        <v>45107</v>
      </c>
    </row>
    <row r="3" spans="1:9" ht="15" customHeight="1" x14ac:dyDescent="0.3">
      <c r="A3" s="293"/>
      <c r="B3" s="297"/>
      <c r="C3" s="297"/>
      <c r="D3" s="297"/>
      <c r="E3" s="297"/>
      <c r="F3" s="297"/>
      <c r="G3" s="297"/>
      <c r="H3" s="298" t="s">
        <v>2280</v>
      </c>
      <c r="I3" s="300" t="s">
        <v>2281</v>
      </c>
    </row>
    <row r="4" spans="1:9" ht="15" customHeight="1" x14ac:dyDescent="0.3">
      <c r="A4" s="293"/>
      <c r="H4" s="296"/>
      <c r="I4" s="296"/>
    </row>
    <row r="5" spans="1:9" ht="15" customHeight="1" x14ac:dyDescent="0.3">
      <c r="A5" s="293"/>
      <c r="B5" s="301" t="s">
        <v>2282</v>
      </c>
      <c r="C5" s="302"/>
      <c r="D5" s="420" t="s">
        <v>2283</v>
      </c>
      <c r="E5" s="420"/>
      <c r="F5" s="420"/>
      <c r="G5" s="420" t="s">
        <v>2284</v>
      </c>
      <c r="H5" s="420"/>
      <c r="I5" s="420"/>
    </row>
    <row r="6" spans="1:9" ht="15" customHeight="1" x14ac:dyDescent="0.3">
      <c r="A6" s="293"/>
      <c r="B6" s="296" t="s">
        <v>2342</v>
      </c>
      <c r="D6" s="421" t="s">
        <v>2343</v>
      </c>
      <c r="E6" s="421"/>
      <c r="F6" s="421"/>
      <c r="G6" s="421" t="s">
        <v>2344</v>
      </c>
      <c r="H6" s="421"/>
      <c r="I6" s="421"/>
    </row>
    <row r="7" spans="1:9" ht="15" customHeight="1" x14ac:dyDescent="0.3">
      <c r="A7" s="293"/>
      <c r="B7" s="296" t="s">
        <v>2260</v>
      </c>
      <c r="D7" s="421" t="s">
        <v>2345</v>
      </c>
      <c r="E7" s="421"/>
      <c r="F7" s="421"/>
      <c r="G7" s="421" t="s">
        <v>2346</v>
      </c>
      <c r="H7" s="421"/>
      <c r="I7" s="421"/>
    </row>
    <row r="8" spans="1:9" ht="15" customHeight="1" thickBot="1" x14ac:dyDescent="0.35">
      <c r="A8" s="293"/>
      <c r="B8" s="303" t="s">
        <v>489</v>
      </c>
      <c r="C8" s="303"/>
      <c r="D8" s="423" t="s">
        <v>2347</v>
      </c>
      <c r="E8" s="423"/>
      <c r="F8" s="423"/>
      <c r="G8" s="423" t="s">
        <v>2348</v>
      </c>
      <c r="H8" s="423"/>
      <c r="I8" s="423"/>
    </row>
    <row r="9" spans="1:9" ht="15" customHeight="1" x14ac:dyDescent="0.3">
      <c r="A9" s="293"/>
      <c r="I9" s="304"/>
    </row>
    <row r="10" spans="1:9" ht="15" customHeight="1" x14ac:dyDescent="0.3">
      <c r="A10" s="293"/>
      <c r="B10" s="302" t="s">
        <v>2349</v>
      </c>
      <c r="C10" s="410"/>
      <c r="D10" s="410" t="s">
        <v>2350</v>
      </c>
      <c r="E10" s="410" t="s">
        <v>2351</v>
      </c>
      <c r="F10" s="410" t="s">
        <v>2352</v>
      </c>
      <c r="G10" s="410" t="s">
        <v>2353</v>
      </c>
      <c r="H10" s="410" t="s">
        <v>2354</v>
      </c>
      <c r="I10" s="410" t="s">
        <v>2355</v>
      </c>
    </row>
    <row r="11" spans="1:9" ht="15" customHeight="1" thickBot="1" x14ac:dyDescent="0.35">
      <c r="A11" s="293"/>
      <c r="B11" s="305" t="s">
        <v>2356</v>
      </c>
      <c r="C11" s="306"/>
      <c r="D11" s="307"/>
      <c r="E11" s="307"/>
      <c r="F11" s="307"/>
      <c r="G11" s="307"/>
      <c r="H11" s="308">
        <v>2.8425630495445691</v>
      </c>
      <c r="I11" s="309">
        <v>6500000000</v>
      </c>
    </row>
    <row r="12" spans="1:9" ht="15" customHeight="1" x14ac:dyDescent="0.3">
      <c r="A12" s="293"/>
      <c r="B12" s="310"/>
      <c r="D12" s="311"/>
      <c r="E12" s="311"/>
      <c r="F12" s="311"/>
      <c r="G12" s="311"/>
      <c r="H12" s="312"/>
      <c r="I12" s="313">
        <v>6500000000</v>
      </c>
    </row>
    <row r="13" spans="1:9" ht="15" customHeight="1" x14ac:dyDescent="0.3">
      <c r="A13" s="293"/>
      <c r="B13" s="314" t="s">
        <v>2357</v>
      </c>
      <c r="D13" s="315">
        <v>40319</v>
      </c>
      <c r="E13" s="411" t="s">
        <v>2358</v>
      </c>
      <c r="F13" s="315">
        <v>45798</v>
      </c>
      <c r="G13" s="315">
        <v>46163</v>
      </c>
      <c r="H13" s="316">
        <v>1.891854893908282</v>
      </c>
      <c r="I13" s="317">
        <v>350000000</v>
      </c>
    </row>
    <row r="14" spans="1:9" ht="15" customHeight="1" x14ac:dyDescent="0.3">
      <c r="A14" s="293"/>
      <c r="B14" s="314" t="s">
        <v>2359</v>
      </c>
      <c r="D14" s="315">
        <v>42093</v>
      </c>
      <c r="E14" s="411" t="s">
        <v>2358</v>
      </c>
      <c r="F14" s="315">
        <v>45747</v>
      </c>
      <c r="G14" s="315">
        <v>46111</v>
      </c>
      <c r="H14" s="316">
        <v>1.7522245037645447</v>
      </c>
      <c r="I14" s="317">
        <v>1250000000</v>
      </c>
    </row>
    <row r="15" spans="1:9" ht="15" hidden="1" customHeight="1" outlineLevel="1" x14ac:dyDescent="0.3">
      <c r="A15" s="293"/>
      <c r="B15" s="314"/>
      <c r="D15" s="315"/>
      <c r="E15" s="411"/>
      <c r="F15" s="315"/>
      <c r="G15" s="315"/>
      <c r="H15" s="316"/>
      <c r="I15" s="317"/>
    </row>
    <row r="16" spans="1:9" ht="15" customHeight="1" collapsed="1" x14ac:dyDescent="0.3">
      <c r="A16" s="293"/>
      <c r="B16" s="314" t="s">
        <v>2360</v>
      </c>
      <c r="D16" s="315">
        <v>42788</v>
      </c>
      <c r="E16" s="411" t="s">
        <v>2358</v>
      </c>
      <c r="F16" s="315">
        <v>45344</v>
      </c>
      <c r="G16" s="315">
        <v>45712</v>
      </c>
      <c r="H16" s="316">
        <v>0.64887063655030797</v>
      </c>
      <c r="I16" s="317">
        <v>700000000</v>
      </c>
    </row>
    <row r="17" spans="1:9" ht="15" customHeight="1" x14ac:dyDescent="0.3">
      <c r="A17" s="293"/>
      <c r="B17" s="314" t="s">
        <v>2361</v>
      </c>
      <c r="D17" s="315">
        <v>43369</v>
      </c>
      <c r="E17" s="411" t="s">
        <v>2358</v>
      </c>
      <c r="F17" s="315">
        <v>45926</v>
      </c>
      <c r="G17" s="315">
        <v>46291</v>
      </c>
      <c r="H17" s="316">
        <v>2.2422997946611911</v>
      </c>
      <c r="I17" s="317">
        <v>250000000</v>
      </c>
    </row>
    <row r="18" spans="1:9" ht="15" customHeight="1" x14ac:dyDescent="0.3">
      <c r="A18" s="293"/>
      <c r="B18" s="314" t="s">
        <v>2362</v>
      </c>
      <c r="D18" s="315">
        <v>43546</v>
      </c>
      <c r="E18" s="411" t="s">
        <v>2363</v>
      </c>
      <c r="F18" s="315">
        <v>45373</v>
      </c>
      <c r="G18" s="315">
        <v>45738</v>
      </c>
      <c r="H18" s="316">
        <v>0.72826830937713893</v>
      </c>
      <c r="I18" s="317">
        <v>500000000</v>
      </c>
    </row>
    <row r="19" spans="1:9" ht="15" customHeight="1" x14ac:dyDescent="0.3">
      <c r="A19" s="293"/>
      <c r="B19" s="314" t="s">
        <v>2364</v>
      </c>
      <c r="D19" s="315">
        <v>43819</v>
      </c>
      <c r="E19" s="411" t="s">
        <v>2358</v>
      </c>
      <c r="F19" s="315">
        <v>45646</v>
      </c>
      <c r="G19" s="315">
        <v>46011</v>
      </c>
      <c r="H19" s="316">
        <v>1.4757015742642026</v>
      </c>
      <c r="I19" s="317">
        <v>1400000000</v>
      </c>
    </row>
    <row r="20" spans="1:9" ht="15" customHeight="1" thickBot="1" x14ac:dyDescent="0.35">
      <c r="A20" s="293"/>
      <c r="B20" s="314" t="s">
        <v>2365</v>
      </c>
      <c r="D20" s="315">
        <v>44720</v>
      </c>
      <c r="E20" s="411" t="s">
        <v>2358</v>
      </c>
      <c r="F20" s="315">
        <v>47277</v>
      </c>
      <c r="G20" s="315">
        <v>47642</v>
      </c>
      <c r="H20" s="316">
        <v>5.9411362080766601</v>
      </c>
      <c r="I20" s="317">
        <v>2050000000</v>
      </c>
    </row>
    <row r="21" spans="1:9" ht="15" hidden="1" customHeight="1" outlineLevel="1" x14ac:dyDescent="0.3">
      <c r="A21" s="293"/>
      <c r="H21" s="296"/>
      <c r="I21" s="296"/>
    </row>
    <row r="22" spans="1:9" ht="15" hidden="1" customHeight="1" outlineLevel="2" thickBot="1" x14ac:dyDescent="0.35">
      <c r="A22" s="293"/>
      <c r="B22" s="314"/>
      <c r="D22" s="315"/>
      <c r="E22" s="411"/>
      <c r="F22" s="315"/>
      <c r="G22" s="315"/>
      <c r="H22" s="316"/>
      <c r="I22" s="317"/>
    </row>
    <row r="23" spans="1:9" ht="15" customHeight="1" collapsed="1" thickBot="1" x14ac:dyDescent="0.35">
      <c r="A23" s="293"/>
      <c r="B23" s="318" t="s">
        <v>2366</v>
      </c>
      <c r="C23" s="318"/>
      <c r="D23" s="318"/>
      <c r="E23" s="318"/>
      <c r="F23" s="318"/>
      <c r="G23" s="318"/>
      <c r="H23" s="318"/>
      <c r="I23" s="319" t="s">
        <v>2367</v>
      </c>
    </row>
    <row r="24" spans="1:9" ht="15" customHeight="1" x14ac:dyDescent="0.3">
      <c r="A24" s="293"/>
      <c r="H24" s="320"/>
      <c r="I24" s="320"/>
    </row>
    <row r="25" spans="1:9" ht="15" customHeight="1" x14ac:dyDescent="0.3">
      <c r="A25" s="293"/>
      <c r="B25" s="302" t="s">
        <v>2368</v>
      </c>
      <c r="C25" s="410"/>
      <c r="D25" s="410"/>
      <c r="E25" s="410"/>
      <c r="F25" s="410"/>
      <c r="G25" s="410"/>
      <c r="H25" s="410" t="s">
        <v>2354</v>
      </c>
      <c r="I25" s="410" t="s">
        <v>2355</v>
      </c>
    </row>
    <row r="26" spans="1:9" ht="15" customHeight="1" x14ac:dyDescent="0.3">
      <c r="A26" s="293"/>
      <c r="B26" s="310" t="s">
        <v>2369</v>
      </c>
      <c r="C26" s="310"/>
      <c r="D26" s="310"/>
      <c r="E26" s="310"/>
      <c r="H26" s="312">
        <v>14.454166666666666</v>
      </c>
      <c r="I26" s="313">
        <v>8584000033.0000019</v>
      </c>
    </row>
    <row r="27" spans="1:9" ht="15" customHeight="1" x14ac:dyDescent="0.3">
      <c r="A27" s="293"/>
      <c r="B27" s="310" t="s">
        <v>2370</v>
      </c>
      <c r="C27" s="310"/>
      <c r="D27" s="310"/>
      <c r="E27" s="310"/>
      <c r="H27" s="312">
        <v>5.9709789185017499</v>
      </c>
      <c r="I27" s="313">
        <v>170412127.87</v>
      </c>
    </row>
    <row r="28" spans="1:9" ht="15" customHeight="1" x14ac:dyDescent="0.3">
      <c r="A28" s="293"/>
      <c r="B28" s="314" t="s">
        <v>2510</v>
      </c>
      <c r="C28" s="314"/>
      <c r="D28" s="314"/>
      <c r="E28" s="314"/>
      <c r="H28" s="316">
        <v>8.21917808219178E-3</v>
      </c>
      <c r="I28" s="317">
        <v>31712127.870000001</v>
      </c>
    </row>
    <row r="29" spans="1:9" ht="15" hidden="1" customHeight="1" outlineLevel="1" x14ac:dyDescent="0.3">
      <c r="A29" s="293"/>
      <c r="B29" s="314" t="s">
        <v>2371</v>
      </c>
      <c r="C29" s="314"/>
      <c r="D29" s="314"/>
      <c r="E29" s="314"/>
      <c r="H29" s="316">
        <v>0</v>
      </c>
      <c r="I29" s="317">
        <v>0</v>
      </c>
    </row>
    <row r="30" spans="1:9" ht="15" customHeight="1" collapsed="1" x14ac:dyDescent="0.3">
      <c r="A30" s="293"/>
      <c r="B30" s="314" t="s">
        <v>2372</v>
      </c>
      <c r="C30" s="314"/>
      <c r="D30" s="314"/>
      <c r="E30" s="314"/>
      <c r="H30" s="316">
        <v>7.3342939822816557</v>
      </c>
      <c r="I30" s="317">
        <v>138700000</v>
      </c>
    </row>
    <row r="31" spans="1:9" ht="15" customHeight="1" thickBot="1" x14ac:dyDescent="0.35">
      <c r="A31" s="293"/>
      <c r="B31" s="321" t="s">
        <v>2373</v>
      </c>
      <c r="C31" s="321"/>
      <c r="D31" s="321"/>
      <c r="E31" s="321"/>
      <c r="H31" s="312">
        <v>14.289034154200879</v>
      </c>
      <c r="I31" s="313">
        <v>8754412160.8700027</v>
      </c>
    </row>
    <row r="32" spans="1:9" ht="15" hidden="1" customHeight="1" outlineLevel="1" thickBot="1" x14ac:dyDescent="0.35">
      <c r="A32" s="293"/>
      <c r="B32" s="322" t="s">
        <v>2374</v>
      </c>
      <c r="C32" s="322"/>
      <c r="D32" s="322"/>
      <c r="E32" s="322"/>
      <c r="F32" s="303"/>
      <c r="G32" s="303"/>
      <c r="H32" s="323">
        <v>14.34095328805819</v>
      </c>
      <c r="I32" s="324">
        <v>0.99637758340739935</v>
      </c>
    </row>
    <row r="33" spans="1:9" ht="15" customHeight="1" collapsed="1" thickBot="1" x14ac:dyDescent="0.35">
      <c r="A33" s="293"/>
      <c r="B33" s="325" t="s">
        <v>2375</v>
      </c>
      <c r="C33" s="325"/>
      <c r="D33" s="325"/>
      <c r="E33" s="325"/>
      <c r="F33" s="326"/>
      <c r="G33" s="326"/>
      <c r="H33" s="326"/>
      <c r="I33" s="326">
        <v>0.34683264013384663</v>
      </c>
    </row>
    <row r="34" spans="1:9" ht="15" customHeight="1" thickBot="1" x14ac:dyDescent="0.35">
      <c r="A34" s="293"/>
      <c r="B34" s="325" t="s">
        <v>2376</v>
      </c>
      <c r="C34" s="325"/>
      <c r="D34" s="325"/>
      <c r="E34" s="325"/>
      <c r="F34" s="326"/>
      <c r="G34" s="326"/>
      <c r="H34" s="326"/>
      <c r="I34" s="326">
        <v>0.14000000000000001</v>
      </c>
    </row>
    <row r="35" spans="1:9" ht="15" customHeight="1" thickBot="1" x14ac:dyDescent="0.35">
      <c r="A35" s="293"/>
      <c r="B35" s="325" t="s">
        <v>2377</v>
      </c>
      <c r="C35" s="325"/>
      <c r="D35" s="325"/>
      <c r="E35" s="325"/>
      <c r="F35" s="326"/>
      <c r="G35" s="326"/>
      <c r="H35" s="326"/>
      <c r="I35" s="326">
        <v>0.01</v>
      </c>
    </row>
    <row r="36" spans="1:9" ht="15" customHeight="1" thickBot="1" x14ac:dyDescent="0.35">
      <c r="A36" s="293"/>
      <c r="B36" s="325" t="s">
        <v>2378</v>
      </c>
      <c r="C36" s="325"/>
      <c r="D36" s="325"/>
      <c r="E36" s="325"/>
      <c r="F36" s="326"/>
      <c r="G36" s="326"/>
      <c r="H36" s="327"/>
      <c r="I36" s="326">
        <v>0.05</v>
      </c>
    </row>
    <row r="37" spans="1:9" ht="15" hidden="1" customHeight="1" outlineLevel="1" x14ac:dyDescent="0.3">
      <c r="A37" s="293"/>
      <c r="B37" s="328"/>
      <c r="C37" s="328"/>
      <c r="D37" s="328"/>
      <c r="E37" s="328"/>
      <c r="F37" s="328"/>
      <c r="G37" s="328"/>
      <c r="H37" s="329"/>
      <c r="I37" s="316"/>
    </row>
    <row r="38" spans="1:9" ht="15" customHeight="1" collapsed="1" x14ac:dyDescent="0.3">
      <c r="A38" s="293"/>
      <c r="H38" s="320"/>
      <c r="I38" s="320"/>
    </row>
    <row r="39" spans="1:9" ht="15" customHeight="1" x14ac:dyDescent="0.3">
      <c r="A39" s="293"/>
      <c r="B39" s="302" t="s">
        <v>2379</v>
      </c>
      <c r="C39" s="302"/>
      <c r="D39" s="302"/>
      <c r="E39" s="302"/>
      <c r="F39" s="302"/>
      <c r="G39" s="302"/>
      <c r="H39" s="330"/>
      <c r="I39" s="330"/>
    </row>
    <row r="40" spans="1:9" ht="15" customHeight="1" x14ac:dyDescent="0.3">
      <c r="A40" s="293"/>
      <c r="B40" s="331" t="s">
        <v>2380</v>
      </c>
      <c r="C40" s="314"/>
      <c r="D40" s="314"/>
      <c r="E40" s="314"/>
      <c r="H40" s="316"/>
      <c r="I40" s="332">
        <v>9697110133.9703083</v>
      </c>
    </row>
    <row r="41" spans="1:9" ht="15" customHeight="1" x14ac:dyDescent="0.3">
      <c r="A41" s="293"/>
      <c r="B41" s="331" t="s">
        <v>2381</v>
      </c>
      <c r="C41" s="314"/>
      <c r="D41" s="314"/>
      <c r="E41" s="314"/>
      <c r="H41" s="316"/>
      <c r="I41" s="332">
        <v>7653268178.658886</v>
      </c>
    </row>
    <row r="42" spans="1:9" ht="15" customHeight="1" x14ac:dyDescent="0.3">
      <c r="A42" s="293"/>
      <c r="B42" s="331" t="s">
        <v>2382</v>
      </c>
      <c r="C42" s="314"/>
      <c r="D42" s="314"/>
      <c r="E42" s="314"/>
      <c r="H42" s="316"/>
      <c r="I42" s="332" t="s">
        <v>2383</v>
      </c>
    </row>
    <row r="43" spans="1:9" ht="15" customHeight="1" x14ac:dyDescent="0.3">
      <c r="A43" s="293"/>
      <c r="B43" s="331" t="s">
        <v>2384</v>
      </c>
      <c r="C43" s="314"/>
      <c r="D43" s="314"/>
      <c r="E43" s="314"/>
      <c r="H43" s="316"/>
      <c r="I43" s="332" t="s">
        <v>2383</v>
      </c>
    </row>
    <row r="44" spans="1:9" ht="15" customHeight="1" x14ac:dyDescent="0.3">
      <c r="A44" s="293"/>
      <c r="B44" s="331" t="s">
        <v>2385</v>
      </c>
      <c r="C44" s="314"/>
      <c r="D44" s="314"/>
      <c r="E44" s="314"/>
      <c r="H44" s="316"/>
      <c r="I44" s="332" t="s">
        <v>2383</v>
      </c>
    </row>
    <row r="45" spans="1:9" ht="15" customHeight="1" x14ac:dyDescent="0.3">
      <c r="A45" s="293"/>
      <c r="B45" s="296" t="s">
        <v>2386</v>
      </c>
      <c r="I45" s="329" t="s">
        <v>2383</v>
      </c>
    </row>
    <row r="46" spans="1:9" ht="15" customHeight="1" x14ac:dyDescent="0.3">
      <c r="A46" s="293"/>
      <c r="B46" s="296" t="s">
        <v>2387</v>
      </c>
      <c r="I46" s="329" t="s">
        <v>2383</v>
      </c>
    </row>
    <row r="47" spans="1:9" ht="15" customHeight="1" x14ac:dyDescent="0.3">
      <c r="A47" s="293"/>
      <c r="B47" s="331" t="s">
        <v>2388</v>
      </c>
      <c r="C47" s="331"/>
      <c r="D47" s="331"/>
      <c r="E47" s="331"/>
      <c r="F47" s="331"/>
      <c r="G47" s="331"/>
      <c r="H47" s="331"/>
      <c r="I47" s="317" t="s">
        <v>2383</v>
      </c>
    </row>
    <row r="48" spans="1:9" ht="15" customHeight="1" thickBot="1" x14ac:dyDescent="0.35">
      <c r="A48" s="293"/>
      <c r="B48" s="333" t="s">
        <v>2389</v>
      </c>
      <c r="C48" s="333"/>
      <c r="D48" s="333"/>
      <c r="E48" s="333"/>
      <c r="F48" s="333"/>
      <c r="G48" s="333"/>
      <c r="H48" s="333"/>
      <c r="I48" s="334" t="s">
        <v>2383</v>
      </c>
    </row>
    <row r="49" spans="1:9" ht="15" customHeight="1" x14ac:dyDescent="0.3">
      <c r="A49" s="293"/>
      <c r="B49" s="331"/>
      <c r="C49" s="331"/>
      <c r="D49" s="331"/>
      <c r="E49" s="331"/>
      <c r="F49" s="331"/>
      <c r="G49" s="331"/>
      <c r="H49" s="335"/>
      <c r="I49" s="335"/>
    </row>
    <row r="50" spans="1:9" ht="15" customHeight="1" x14ac:dyDescent="0.3">
      <c r="A50" s="293"/>
      <c r="B50" s="302" t="s">
        <v>2390</v>
      </c>
      <c r="C50" s="410"/>
      <c r="D50" s="410"/>
      <c r="E50" s="410"/>
      <c r="F50" s="410"/>
      <c r="G50" s="410"/>
      <c r="H50" s="410"/>
      <c r="I50" s="410"/>
    </row>
    <row r="51" spans="1:9" ht="15" customHeight="1" x14ac:dyDescent="0.3">
      <c r="A51" s="293"/>
      <c r="B51" s="321" t="s">
        <v>2391</v>
      </c>
      <c r="C51" s="328"/>
      <c r="D51" s="328"/>
      <c r="E51" s="328"/>
      <c r="F51" s="328"/>
      <c r="G51" s="328"/>
      <c r="H51" s="335"/>
      <c r="I51" s="316"/>
    </row>
    <row r="52" spans="1:9" ht="15" customHeight="1" x14ac:dyDescent="0.3">
      <c r="A52" s="293"/>
      <c r="B52" s="314" t="s">
        <v>2392</v>
      </c>
      <c r="C52" s="328"/>
      <c r="D52" s="328"/>
      <c r="E52" s="328"/>
      <c r="F52" s="328"/>
      <c r="G52" s="328"/>
      <c r="H52" s="335"/>
      <c r="I52" s="316" t="s">
        <v>2393</v>
      </c>
    </row>
    <row r="53" spans="1:9" ht="15" customHeight="1" x14ac:dyDescent="0.3">
      <c r="A53" s="293"/>
      <c r="B53" s="314" t="s">
        <v>2394</v>
      </c>
      <c r="C53" s="328"/>
      <c r="D53" s="328"/>
      <c r="E53" s="328"/>
      <c r="F53" s="328"/>
      <c r="G53" s="328"/>
      <c r="H53" s="335"/>
      <c r="I53" s="316" t="s">
        <v>2393</v>
      </c>
    </row>
    <row r="54" spans="1:9" ht="15" customHeight="1" x14ac:dyDescent="0.3">
      <c r="A54" s="293"/>
      <c r="B54" s="314" t="s">
        <v>2395</v>
      </c>
      <c r="C54" s="328"/>
      <c r="D54" s="328"/>
      <c r="E54" s="328"/>
      <c r="F54" s="328"/>
      <c r="G54" s="328"/>
      <c r="H54" s="335"/>
      <c r="I54" s="316" t="s">
        <v>2393</v>
      </c>
    </row>
    <row r="55" spans="1:9" ht="15" customHeight="1" thickBot="1" x14ac:dyDescent="0.35">
      <c r="A55" s="293"/>
      <c r="B55" s="336" t="s">
        <v>2396</v>
      </c>
      <c r="C55" s="336"/>
      <c r="D55" s="336"/>
      <c r="E55" s="336"/>
      <c r="F55" s="336"/>
      <c r="G55" s="336"/>
      <c r="H55" s="336"/>
      <c r="I55" s="324" t="s">
        <v>2344</v>
      </c>
    </row>
    <row r="56" spans="1:9" ht="15" customHeight="1" x14ac:dyDescent="0.3">
      <c r="A56" s="293"/>
      <c r="H56" s="320"/>
      <c r="I56" s="320"/>
    </row>
    <row r="57" spans="1:9" ht="15" customHeight="1" x14ac:dyDescent="0.3">
      <c r="A57" s="293"/>
      <c r="B57" s="302" t="s">
        <v>2397</v>
      </c>
      <c r="C57" s="410"/>
      <c r="D57" s="410"/>
      <c r="E57" s="410"/>
      <c r="F57" s="410"/>
      <c r="G57" s="410"/>
      <c r="H57" s="410"/>
      <c r="I57" s="410"/>
    </row>
    <row r="58" spans="1:9" ht="15" customHeight="1" x14ac:dyDescent="0.3">
      <c r="A58" s="293"/>
      <c r="B58" s="310" t="s">
        <v>2398</v>
      </c>
      <c r="C58" s="310"/>
      <c r="D58" s="310"/>
      <c r="E58" s="310"/>
    </row>
    <row r="59" spans="1:9" ht="15" customHeight="1" x14ac:dyDescent="0.3">
      <c r="A59" s="293"/>
      <c r="B59" s="296" t="s">
        <v>1182</v>
      </c>
      <c r="G59" s="337"/>
      <c r="H59" s="337"/>
      <c r="I59" s="337">
        <v>163723</v>
      </c>
    </row>
    <row r="60" spans="1:9" ht="15" customHeight="1" x14ac:dyDescent="0.3">
      <c r="A60" s="293"/>
      <c r="B60" s="296" t="s">
        <v>2399</v>
      </c>
      <c r="G60" s="338"/>
      <c r="I60" s="338">
        <v>13137524203.41</v>
      </c>
    </row>
    <row r="61" spans="1:9" ht="15" customHeight="1" x14ac:dyDescent="0.3">
      <c r="A61" s="293"/>
      <c r="B61" s="296" t="s">
        <v>2400</v>
      </c>
      <c r="G61" s="338"/>
      <c r="I61" s="338">
        <v>8584000033</v>
      </c>
    </row>
    <row r="62" spans="1:9" ht="15" customHeight="1" x14ac:dyDescent="0.3">
      <c r="A62" s="293"/>
      <c r="B62" s="296" t="s">
        <v>2401</v>
      </c>
      <c r="G62" s="338"/>
      <c r="I62" s="338">
        <v>80242.38624634291</v>
      </c>
    </row>
    <row r="63" spans="1:9" ht="15" customHeight="1" x14ac:dyDescent="0.3">
      <c r="A63" s="293"/>
      <c r="B63" s="296" t="s">
        <v>2402</v>
      </c>
      <c r="G63" s="338"/>
      <c r="I63" s="338">
        <v>52430.019197058449</v>
      </c>
    </row>
    <row r="64" spans="1:9" ht="15" customHeight="1" x14ac:dyDescent="0.3">
      <c r="A64" s="293"/>
      <c r="B64" s="296" t="s">
        <v>2403</v>
      </c>
      <c r="G64" s="339"/>
      <c r="H64" s="296"/>
      <c r="I64" s="338">
        <v>7443736.4699999997</v>
      </c>
    </row>
    <row r="65" spans="1:10" s="338" customFormat="1" ht="15" customHeight="1" x14ac:dyDescent="0.3">
      <c r="A65" s="293"/>
      <c r="B65" s="296" t="s">
        <v>2404</v>
      </c>
      <c r="C65" s="296"/>
      <c r="D65" s="296"/>
      <c r="E65" s="296"/>
      <c r="F65" s="296"/>
      <c r="G65" s="340"/>
      <c r="H65" s="411"/>
      <c r="I65" s="339">
        <v>8.6716407751439716E-4</v>
      </c>
      <c r="J65" s="296"/>
    </row>
    <row r="66" spans="1:10" s="338" customFormat="1" ht="15" customHeight="1" x14ac:dyDescent="0.3">
      <c r="A66" s="293"/>
      <c r="B66" s="296" t="s">
        <v>2405</v>
      </c>
      <c r="C66" s="296"/>
      <c r="D66" s="296"/>
      <c r="E66" s="296"/>
      <c r="F66" s="296"/>
      <c r="G66" s="339"/>
      <c r="H66" s="296"/>
      <c r="I66" s="338">
        <v>12507551.130000001</v>
      </c>
      <c r="J66" s="296"/>
    </row>
    <row r="67" spans="1:10" s="338" customFormat="1" ht="15" customHeight="1" x14ac:dyDescent="0.3">
      <c r="A67" s="293"/>
      <c r="B67" s="296" t="s">
        <v>2406</v>
      </c>
      <c r="C67" s="296"/>
      <c r="D67" s="296"/>
      <c r="E67" s="296"/>
      <c r="F67" s="296"/>
      <c r="G67" s="340"/>
      <c r="H67" s="340"/>
      <c r="I67" s="339">
        <v>1.4570772462624011E-3</v>
      </c>
      <c r="J67" s="296"/>
    </row>
    <row r="68" spans="1:10" s="338" customFormat="1" ht="15" customHeight="1" x14ac:dyDescent="0.3">
      <c r="A68" s="293"/>
      <c r="B68" s="296" t="s">
        <v>2407</v>
      </c>
      <c r="C68" s="296"/>
      <c r="D68" s="296"/>
      <c r="E68" s="296"/>
      <c r="F68" s="296"/>
      <c r="I68" s="338">
        <v>113.9</v>
      </c>
      <c r="J68" s="296"/>
    </row>
    <row r="69" spans="1:10" s="338" customFormat="1" ht="15" customHeight="1" x14ac:dyDescent="0.3">
      <c r="A69" s="293"/>
      <c r="B69" s="296" t="s">
        <v>2408</v>
      </c>
      <c r="C69" s="296"/>
      <c r="D69" s="296"/>
      <c r="E69" s="296"/>
      <c r="F69" s="296"/>
      <c r="I69" s="338">
        <v>295.23</v>
      </c>
      <c r="J69" s="296"/>
    </row>
    <row r="70" spans="1:10" s="338" customFormat="1" ht="15" customHeight="1" x14ac:dyDescent="0.3">
      <c r="A70" s="293"/>
      <c r="B70" s="296" t="s">
        <v>2409</v>
      </c>
      <c r="C70" s="296"/>
      <c r="D70" s="296"/>
      <c r="E70" s="296"/>
      <c r="F70" s="296"/>
      <c r="I70" s="338">
        <v>173.45</v>
      </c>
      <c r="J70" s="296"/>
    </row>
    <row r="71" spans="1:10" s="338" customFormat="1" ht="15" customHeight="1" x14ac:dyDescent="0.3">
      <c r="A71" s="293"/>
      <c r="B71" s="296" t="s">
        <v>2410</v>
      </c>
      <c r="C71" s="296"/>
      <c r="D71" s="296"/>
      <c r="E71" s="296"/>
      <c r="F71" s="296"/>
      <c r="G71" s="340"/>
      <c r="H71" s="340"/>
      <c r="I71" s="340">
        <v>0.53580000000000005</v>
      </c>
      <c r="J71" s="296"/>
    </row>
    <row r="72" spans="1:10" s="338" customFormat="1" ht="15" customHeight="1" x14ac:dyDescent="0.3">
      <c r="A72" s="293"/>
      <c r="B72" s="296" t="s">
        <v>2411</v>
      </c>
      <c r="C72" s="296"/>
      <c r="D72" s="296"/>
      <c r="E72" s="296"/>
      <c r="F72" s="296"/>
      <c r="G72" s="340"/>
      <c r="H72" s="340"/>
      <c r="I72" s="340">
        <v>3.8390000000000001E-2</v>
      </c>
      <c r="J72" s="296"/>
    </row>
    <row r="73" spans="1:10" s="338" customFormat="1" ht="15" customHeight="1" x14ac:dyDescent="0.3">
      <c r="A73" s="293"/>
      <c r="B73" s="296" t="s">
        <v>2412</v>
      </c>
      <c r="C73" s="296"/>
      <c r="D73" s="296"/>
      <c r="E73" s="296"/>
      <c r="F73" s="296"/>
      <c r="G73" s="340"/>
      <c r="H73" s="340"/>
      <c r="I73" s="340">
        <v>1.123E-2</v>
      </c>
      <c r="J73" s="296"/>
    </row>
    <row r="74" spans="1:10" s="338" customFormat="1" ht="15" customHeight="1" thickBot="1" x14ac:dyDescent="0.35">
      <c r="A74" s="293"/>
      <c r="B74" s="296" t="s">
        <v>2413</v>
      </c>
      <c r="C74" s="296"/>
      <c r="D74" s="296"/>
      <c r="E74" s="296"/>
      <c r="F74" s="296"/>
      <c r="G74" s="341"/>
      <c r="H74" s="340"/>
      <c r="I74" s="341">
        <v>62634</v>
      </c>
      <c r="J74" s="296"/>
    </row>
    <row r="75" spans="1:10" s="338" customFormat="1" ht="15" customHeight="1" x14ac:dyDescent="0.3">
      <c r="A75" s="293"/>
      <c r="B75" s="342" t="s">
        <v>2414</v>
      </c>
      <c r="C75" s="343"/>
      <c r="D75" s="343"/>
      <c r="E75" s="343"/>
      <c r="F75" s="344" t="s">
        <v>606</v>
      </c>
      <c r="G75" s="344" t="s">
        <v>2415</v>
      </c>
      <c r="H75" s="344" t="s">
        <v>2416</v>
      </c>
      <c r="I75" s="344" t="s">
        <v>2417</v>
      </c>
      <c r="J75" s="296"/>
    </row>
    <row r="76" spans="1:10" s="338" customFormat="1" ht="15" customHeight="1" x14ac:dyDescent="0.3">
      <c r="A76" s="293"/>
      <c r="B76" s="296" t="s">
        <v>2367</v>
      </c>
      <c r="C76" s="296"/>
      <c r="D76" s="296"/>
      <c r="E76" s="296"/>
      <c r="F76" s="337">
        <v>15831</v>
      </c>
      <c r="G76" s="340">
        <v>9.6693806001600269E-2</v>
      </c>
      <c r="H76" s="338">
        <v>415083922.50999999</v>
      </c>
      <c r="I76" s="340">
        <v>4.8355535987216598E-2</v>
      </c>
      <c r="J76" s="296"/>
    </row>
    <row r="77" spans="1:10" s="338" customFormat="1" ht="15" customHeight="1" thickBot="1" x14ac:dyDescent="0.35">
      <c r="A77" s="293"/>
      <c r="B77" s="296" t="s">
        <v>2393</v>
      </c>
      <c r="C77" s="296"/>
      <c r="D77" s="296"/>
      <c r="E77" s="296"/>
      <c r="F77" s="337">
        <v>147892</v>
      </c>
      <c r="G77" s="340">
        <v>0.90330619399839973</v>
      </c>
      <c r="H77" s="338">
        <v>8168916110.4899998</v>
      </c>
      <c r="I77" s="340">
        <v>0.95164446401278335</v>
      </c>
      <c r="J77" s="296"/>
    </row>
    <row r="78" spans="1:10" s="338" customFormat="1" ht="15" customHeight="1" x14ac:dyDescent="0.3">
      <c r="A78" s="293"/>
      <c r="B78" s="342" t="s">
        <v>2418</v>
      </c>
      <c r="C78" s="343"/>
      <c r="D78" s="343"/>
      <c r="E78" s="343"/>
      <c r="F78" s="344" t="s">
        <v>606</v>
      </c>
      <c r="G78" s="344" t="s">
        <v>2415</v>
      </c>
      <c r="H78" s="344" t="s">
        <v>2416</v>
      </c>
      <c r="I78" s="344" t="s">
        <v>2417</v>
      </c>
      <c r="J78" s="296"/>
    </row>
    <row r="79" spans="1:10" s="338" customFormat="1" ht="15" customHeight="1" x14ac:dyDescent="0.3">
      <c r="A79" s="293"/>
      <c r="B79" s="296" t="s">
        <v>2367</v>
      </c>
      <c r="C79" s="296"/>
      <c r="D79" s="296"/>
      <c r="E79" s="296"/>
      <c r="F79" s="337">
        <v>163723</v>
      </c>
      <c r="G79" s="340">
        <v>1</v>
      </c>
      <c r="H79" s="338">
        <v>8584000033</v>
      </c>
      <c r="I79" s="340">
        <v>1</v>
      </c>
      <c r="J79" s="296"/>
    </row>
    <row r="80" spans="1:10" s="338" customFormat="1" ht="15" customHeight="1" thickBot="1" x14ac:dyDescent="0.35">
      <c r="A80" s="293"/>
      <c r="B80" s="296" t="s">
        <v>2393</v>
      </c>
      <c r="C80" s="296"/>
      <c r="D80" s="296"/>
      <c r="E80" s="296"/>
      <c r="F80" s="296">
        <v>0</v>
      </c>
      <c r="G80" s="340">
        <v>0</v>
      </c>
      <c r="H80" s="338">
        <v>0</v>
      </c>
      <c r="I80" s="340">
        <v>0</v>
      </c>
      <c r="J80" s="296"/>
    </row>
    <row r="81" spans="1:9" ht="15" customHeight="1" x14ac:dyDescent="0.3">
      <c r="A81" s="293"/>
      <c r="B81" s="342" t="s">
        <v>2419</v>
      </c>
      <c r="C81" s="342"/>
      <c r="D81" s="342"/>
      <c r="E81" s="342"/>
      <c r="F81" s="344" t="s">
        <v>606</v>
      </c>
      <c r="G81" s="344" t="s">
        <v>2415</v>
      </c>
      <c r="H81" s="344" t="s">
        <v>2416</v>
      </c>
      <c r="I81" s="344" t="s">
        <v>2417</v>
      </c>
    </row>
    <row r="82" spans="1:9" ht="15" customHeight="1" x14ac:dyDescent="0.3">
      <c r="A82" s="293"/>
      <c r="B82" s="296" t="s">
        <v>2363</v>
      </c>
      <c r="F82" s="337">
        <v>12334</v>
      </c>
      <c r="G82" s="340">
        <v>7.5334558980717434E-2</v>
      </c>
      <c r="H82" s="338">
        <v>940558123.99000001</v>
      </c>
      <c r="I82" s="340">
        <v>0.10957107646483627</v>
      </c>
    </row>
    <row r="83" spans="1:9" ht="15" customHeight="1" thickBot="1" x14ac:dyDescent="0.35">
      <c r="A83" s="293"/>
      <c r="B83" s="296" t="s">
        <v>2358</v>
      </c>
      <c r="F83" s="337">
        <v>151389</v>
      </c>
      <c r="G83" s="340">
        <v>0.92466544101928261</v>
      </c>
      <c r="H83" s="338">
        <v>7643441909.0100002</v>
      </c>
      <c r="I83" s="340">
        <v>0.89042892353516367</v>
      </c>
    </row>
    <row r="84" spans="1:9" ht="15" customHeight="1" x14ac:dyDescent="0.3">
      <c r="A84" s="293"/>
      <c r="B84" s="342" t="s">
        <v>2420</v>
      </c>
      <c r="C84" s="342"/>
      <c r="D84" s="342"/>
      <c r="E84" s="342"/>
      <c r="F84" s="344" t="s">
        <v>606</v>
      </c>
      <c r="G84" s="344" t="s">
        <v>2415</v>
      </c>
      <c r="H84" s="344" t="s">
        <v>2416</v>
      </c>
      <c r="I84" s="344" t="s">
        <v>2417</v>
      </c>
    </row>
    <row r="85" spans="1:9" ht="15" customHeight="1" x14ac:dyDescent="0.3">
      <c r="A85" s="293"/>
      <c r="B85" s="296" t="s">
        <v>2421</v>
      </c>
      <c r="C85" s="345"/>
      <c r="D85" s="345"/>
      <c r="E85" s="345"/>
      <c r="F85" s="346">
        <v>142156</v>
      </c>
      <c r="G85" s="335">
        <v>0.86827140963700888</v>
      </c>
      <c r="H85" s="317">
        <v>7282903170.6700001</v>
      </c>
      <c r="I85" s="335">
        <v>0.8484276727250567</v>
      </c>
    </row>
    <row r="86" spans="1:9" ht="15" customHeight="1" x14ac:dyDescent="0.3">
      <c r="A86" s="293"/>
      <c r="B86" s="296" t="s">
        <v>2422</v>
      </c>
      <c r="C86" s="345"/>
      <c r="D86" s="345"/>
      <c r="E86" s="345"/>
      <c r="F86" s="346">
        <v>19367</v>
      </c>
      <c r="G86" s="335">
        <v>0.11829126023832938</v>
      </c>
      <c r="H86" s="317">
        <v>1123147932.4100001</v>
      </c>
      <c r="I86" s="335">
        <v>0.13084202330990369</v>
      </c>
    </row>
    <row r="87" spans="1:9" ht="15" customHeight="1" x14ac:dyDescent="0.3">
      <c r="A87" s="293"/>
      <c r="B87" s="296" t="s">
        <v>2423</v>
      </c>
      <c r="C87" s="345"/>
      <c r="D87" s="345"/>
      <c r="E87" s="345"/>
      <c r="F87" s="346">
        <v>1700</v>
      </c>
      <c r="G87" s="335">
        <v>1.0383391459965918E-2</v>
      </c>
      <c r="H87" s="317">
        <v>153112224.46000001</v>
      </c>
      <c r="I87" s="335">
        <v>1.7836931951465664E-2</v>
      </c>
    </row>
    <row r="88" spans="1:9" ht="15" customHeight="1" thickBot="1" x14ac:dyDescent="0.35">
      <c r="A88" s="293"/>
      <c r="B88" s="306" t="s">
        <v>2424</v>
      </c>
      <c r="C88" s="347"/>
      <c r="D88" s="347"/>
      <c r="E88" s="347"/>
      <c r="F88" s="348">
        <v>500</v>
      </c>
      <c r="G88" s="349">
        <v>3.0539386646958582E-3</v>
      </c>
      <c r="H88" s="350">
        <v>24836705.460000001</v>
      </c>
      <c r="I88" s="349">
        <v>2.8933720135739427E-3</v>
      </c>
    </row>
    <row r="89" spans="1:9" ht="15" customHeight="1" thickBot="1" x14ac:dyDescent="0.35">
      <c r="A89" s="293"/>
      <c r="B89" s="302" t="s">
        <v>2425</v>
      </c>
      <c r="C89" s="410"/>
      <c r="D89" s="410"/>
      <c r="E89" s="410"/>
      <c r="F89" s="410"/>
      <c r="G89" s="410"/>
      <c r="H89" s="410"/>
      <c r="I89" s="410"/>
    </row>
    <row r="90" spans="1:9" ht="15" customHeight="1" x14ac:dyDescent="0.3">
      <c r="A90" s="293"/>
      <c r="B90" s="342" t="s">
        <v>2426</v>
      </c>
      <c r="C90" s="342"/>
      <c r="D90" s="342"/>
      <c r="E90" s="342"/>
      <c r="F90" s="344" t="s">
        <v>606</v>
      </c>
      <c r="G90" s="344" t="s">
        <v>2415</v>
      </c>
      <c r="H90" s="344" t="s">
        <v>2416</v>
      </c>
      <c r="I90" s="344" t="s">
        <v>2417</v>
      </c>
    </row>
    <row r="91" spans="1:9" ht="15" customHeight="1" x14ac:dyDescent="0.3">
      <c r="A91" s="293"/>
      <c r="B91" s="296" t="s">
        <v>2427</v>
      </c>
      <c r="F91" s="351">
        <v>3005</v>
      </c>
      <c r="G91" s="335">
        <v>1.8354171374822106E-2</v>
      </c>
      <c r="H91" s="352">
        <v>305802272.49000001</v>
      </c>
      <c r="I91" s="335">
        <v>3.5624682119569609E-2</v>
      </c>
    </row>
    <row r="92" spans="1:9" ht="15" customHeight="1" x14ac:dyDescent="0.3">
      <c r="A92" s="293"/>
      <c r="B92" s="296" t="s">
        <v>2428</v>
      </c>
      <c r="F92" s="351">
        <v>7997</v>
      </c>
      <c r="G92" s="335">
        <v>4.8844695003145554E-2</v>
      </c>
      <c r="H92" s="352">
        <v>837120587.92999995</v>
      </c>
      <c r="I92" s="335">
        <v>9.7521037361580354E-2</v>
      </c>
    </row>
    <row r="93" spans="1:9" ht="15" customHeight="1" x14ac:dyDescent="0.3">
      <c r="A93" s="293"/>
      <c r="B93" s="296" t="s">
        <v>2429</v>
      </c>
      <c r="F93" s="351">
        <v>8586</v>
      </c>
      <c r="G93" s="335">
        <v>5.2442234750157281E-2</v>
      </c>
      <c r="H93" s="352">
        <v>837616070.50999999</v>
      </c>
      <c r="I93" s="335">
        <v>9.7578759003949314E-2</v>
      </c>
    </row>
    <row r="94" spans="1:9" ht="15" customHeight="1" x14ac:dyDescent="0.3">
      <c r="A94" s="293"/>
      <c r="B94" s="296" t="s">
        <v>2430</v>
      </c>
      <c r="F94" s="351">
        <v>8570</v>
      </c>
      <c r="G94" s="335">
        <v>5.2344508712887011E-2</v>
      </c>
      <c r="H94" s="352">
        <v>788661011.20000005</v>
      </c>
      <c r="I94" s="335">
        <v>9.1875699926386528E-2</v>
      </c>
    </row>
    <row r="95" spans="1:9" ht="15" customHeight="1" x14ac:dyDescent="0.3">
      <c r="A95" s="293"/>
      <c r="B95" s="296" t="s">
        <v>2431</v>
      </c>
      <c r="F95" s="351">
        <v>5937</v>
      </c>
      <c r="G95" s="335">
        <v>3.6262467704598622E-2</v>
      </c>
      <c r="H95" s="352">
        <v>485830485.61000001</v>
      </c>
      <c r="I95" s="335">
        <v>5.6597213856278188E-2</v>
      </c>
    </row>
    <row r="96" spans="1:9" ht="15" customHeight="1" x14ac:dyDescent="0.3">
      <c r="A96" s="293"/>
      <c r="B96" s="296" t="s">
        <v>2432</v>
      </c>
      <c r="F96" s="351">
        <v>6885</v>
      </c>
      <c r="G96" s="335">
        <v>4.2052735412861968E-2</v>
      </c>
      <c r="H96" s="352">
        <v>526874380.32999998</v>
      </c>
      <c r="I96" s="335">
        <v>6.1378655440878886E-2</v>
      </c>
    </row>
    <row r="97" spans="1:9" ht="15" customHeight="1" x14ac:dyDescent="0.3">
      <c r="A97" s="293"/>
      <c r="B97" s="296" t="s">
        <v>2433</v>
      </c>
      <c r="F97" s="351">
        <v>5551</v>
      </c>
      <c r="G97" s="335">
        <v>3.3904827055453418E-2</v>
      </c>
      <c r="H97" s="352">
        <v>381890857.43000001</v>
      </c>
      <c r="I97" s="335">
        <v>4.4488683126965689E-2</v>
      </c>
    </row>
    <row r="98" spans="1:9" ht="15" customHeight="1" x14ac:dyDescent="0.3">
      <c r="A98" s="293"/>
      <c r="B98" s="296" t="s">
        <v>2434</v>
      </c>
      <c r="F98" s="351">
        <v>4197</v>
      </c>
      <c r="G98" s="335">
        <v>2.5634761151457033E-2</v>
      </c>
      <c r="H98" s="352">
        <v>284333065.13999999</v>
      </c>
      <c r="I98" s="335">
        <v>3.312360951152387E-2</v>
      </c>
    </row>
    <row r="99" spans="1:9" ht="15" customHeight="1" x14ac:dyDescent="0.3">
      <c r="A99" s="293"/>
      <c r="B99" s="296" t="s">
        <v>2435</v>
      </c>
      <c r="F99" s="351">
        <v>2226</v>
      </c>
      <c r="G99" s="335">
        <v>1.359613493522596E-2</v>
      </c>
      <c r="H99" s="352">
        <v>131345040.04000001</v>
      </c>
      <c r="I99" s="335">
        <v>1.5301146264569219E-2</v>
      </c>
    </row>
    <row r="100" spans="1:9" ht="15" customHeight="1" x14ac:dyDescent="0.3">
      <c r="A100" s="293"/>
      <c r="B100" s="296" t="s">
        <v>2436</v>
      </c>
      <c r="F100" s="351">
        <v>1749</v>
      </c>
      <c r="G100" s="335">
        <v>1.0682677449106111E-2</v>
      </c>
      <c r="H100" s="352">
        <v>100789983.29000001</v>
      </c>
      <c r="I100" s="335">
        <v>1.1741610310173213E-2</v>
      </c>
    </row>
    <row r="101" spans="1:9" ht="15" customHeight="1" x14ac:dyDescent="0.3">
      <c r="A101" s="293"/>
      <c r="B101" s="296" t="s">
        <v>2437</v>
      </c>
      <c r="F101" s="351">
        <v>1839</v>
      </c>
      <c r="G101" s="335">
        <v>1.1232386408751367E-2</v>
      </c>
      <c r="H101" s="352">
        <v>99360477.379999995</v>
      </c>
      <c r="I101" s="335">
        <v>1.1575078867430382E-2</v>
      </c>
    </row>
    <row r="102" spans="1:9" ht="15" customHeight="1" x14ac:dyDescent="0.3">
      <c r="A102" s="293"/>
      <c r="B102" s="296" t="s">
        <v>2438</v>
      </c>
      <c r="F102" s="351">
        <v>1612</v>
      </c>
      <c r="G102" s="335">
        <v>9.8458982549794478E-3</v>
      </c>
      <c r="H102" s="352">
        <v>93708599.200000003</v>
      </c>
      <c r="I102" s="335">
        <v>1.0916658765115361E-2</v>
      </c>
    </row>
    <row r="103" spans="1:9" ht="15" customHeight="1" thickBot="1" x14ac:dyDescent="0.35">
      <c r="A103" s="293"/>
      <c r="B103" s="303" t="s">
        <v>2439</v>
      </c>
      <c r="C103" s="303"/>
      <c r="D103" s="303"/>
      <c r="E103" s="303"/>
      <c r="F103" s="351">
        <v>105569</v>
      </c>
      <c r="G103" s="349">
        <v>0.64480250178655407</v>
      </c>
      <c r="H103" s="352">
        <v>3710667202.4499998</v>
      </c>
      <c r="I103" s="335">
        <v>0.43227716544557937</v>
      </c>
    </row>
    <row r="104" spans="1:9" ht="15" customHeight="1" x14ac:dyDescent="0.3">
      <c r="A104" s="293"/>
      <c r="B104" s="310" t="s">
        <v>2440</v>
      </c>
      <c r="C104" s="310"/>
      <c r="D104" s="310"/>
      <c r="E104" s="310"/>
      <c r="F104" s="344" t="s">
        <v>606</v>
      </c>
      <c r="G104" s="353" t="s">
        <v>2415</v>
      </c>
      <c r="H104" s="344" t="s">
        <v>2416</v>
      </c>
      <c r="I104" s="344" t="s">
        <v>2417</v>
      </c>
    </row>
    <row r="105" spans="1:9" ht="15" customHeight="1" x14ac:dyDescent="0.3">
      <c r="A105" s="293"/>
      <c r="B105" s="296" t="s">
        <v>2441</v>
      </c>
      <c r="F105" s="351">
        <v>11928</v>
      </c>
      <c r="G105" s="335">
        <v>7.2854760784984388E-2</v>
      </c>
      <c r="H105" s="352">
        <v>90897988.290000007</v>
      </c>
      <c r="I105" s="335">
        <v>1.0589234382636915E-2</v>
      </c>
    </row>
    <row r="106" spans="1:9" ht="15" customHeight="1" x14ac:dyDescent="0.3">
      <c r="A106" s="293"/>
      <c r="B106" s="296" t="s">
        <v>2442</v>
      </c>
      <c r="F106" s="351">
        <v>14136</v>
      </c>
      <c r="G106" s="335">
        <v>8.6340953928281311E-2</v>
      </c>
      <c r="H106" s="352">
        <v>252793972.99000001</v>
      </c>
      <c r="I106" s="335">
        <v>2.9449437560364465E-2</v>
      </c>
    </row>
    <row r="107" spans="1:9" ht="15" customHeight="1" x14ac:dyDescent="0.3">
      <c r="A107" s="293"/>
      <c r="B107" s="296" t="s">
        <v>2443</v>
      </c>
      <c r="F107" s="351">
        <v>13892</v>
      </c>
      <c r="G107" s="335">
        <v>8.4850631859909723E-2</v>
      </c>
      <c r="H107" s="352">
        <v>317612150.39999998</v>
      </c>
      <c r="I107" s="335">
        <v>3.7000483361950609E-2</v>
      </c>
    </row>
    <row r="108" spans="1:9" ht="15" customHeight="1" x14ac:dyDescent="0.3">
      <c r="A108" s="293"/>
      <c r="B108" s="296" t="s">
        <v>2444</v>
      </c>
      <c r="F108" s="351">
        <v>8411</v>
      </c>
      <c r="G108" s="335">
        <v>5.1373356217513724E-2</v>
      </c>
      <c r="H108" s="352">
        <v>258142544.65000001</v>
      </c>
      <c r="I108" s="335">
        <v>3.0072523725257073E-2</v>
      </c>
    </row>
    <row r="109" spans="1:9" ht="15" customHeight="1" x14ac:dyDescent="0.3">
      <c r="A109" s="293"/>
      <c r="B109" s="296" t="s">
        <v>2445</v>
      </c>
      <c r="F109" s="351">
        <v>7377</v>
      </c>
      <c r="G109" s="335">
        <v>4.5057811058922689E-2</v>
      </c>
      <c r="H109" s="352">
        <v>269825999.95999998</v>
      </c>
      <c r="I109" s="335">
        <v>3.1433597264991994E-2</v>
      </c>
    </row>
    <row r="110" spans="1:9" ht="15" customHeight="1" x14ac:dyDescent="0.3">
      <c r="A110" s="293"/>
      <c r="B110" s="296" t="s">
        <v>2446</v>
      </c>
      <c r="F110" s="351">
        <v>8547</v>
      </c>
      <c r="G110" s="335">
        <v>5.2204027534310998E-2</v>
      </c>
      <c r="H110" s="352">
        <v>343151157.93000001</v>
      </c>
      <c r="I110" s="335">
        <v>3.9975670621016181E-2</v>
      </c>
    </row>
    <row r="111" spans="1:9" ht="15" customHeight="1" x14ac:dyDescent="0.3">
      <c r="A111" s="293"/>
      <c r="B111" s="296" t="s">
        <v>2447</v>
      </c>
      <c r="F111" s="351">
        <v>8123</v>
      </c>
      <c r="G111" s="335">
        <v>4.9614287546648914E-2</v>
      </c>
      <c r="H111" s="352">
        <v>385572608.70999998</v>
      </c>
      <c r="I111" s="335">
        <v>4.4917591708727805E-2</v>
      </c>
    </row>
    <row r="112" spans="1:9" ht="15" customHeight="1" x14ac:dyDescent="0.3">
      <c r="A112" s="293"/>
      <c r="B112" s="296" t="s">
        <v>2448</v>
      </c>
      <c r="F112" s="351">
        <v>8284</v>
      </c>
      <c r="G112" s="335">
        <v>5.0597655796680976E-2</v>
      </c>
      <c r="H112" s="352">
        <v>431393541.52999997</v>
      </c>
      <c r="I112" s="335">
        <v>5.0255538195662537E-2</v>
      </c>
    </row>
    <row r="113" spans="1:9" ht="15" customHeight="1" x14ac:dyDescent="0.3">
      <c r="A113" s="293"/>
      <c r="B113" s="296" t="s">
        <v>2449</v>
      </c>
      <c r="F113" s="351">
        <v>10236</v>
      </c>
      <c r="G113" s="335">
        <v>6.2520232343653614E-2</v>
      </c>
      <c r="H113" s="352">
        <v>547674436.95000005</v>
      </c>
      <c r="I113" s="335">
        <v>6.3801774795496438E-2</v>
      </c>
    </row>
    <row r="114" spans="1:9" ht="15" customHeight="1" x14ac:dyDescent="0.3">
      <c r="A114" s="293"/>
      <c r="B114" s="296" t="s">
        <v>2450</v>
      </c>
      <c r="F114" s="351">
        <v>13379</v>
      </c>
      <c r="G114" s="335">
        <v>8.1717290789931771E-2</v>
      </c>
      <c r="H114" s="352">
        <v>785894231.62</v>
      </c>
      <c r="I114" s="335">
        <v>9.1553381710011469E-2</v>
      </c>
    </row>
    <row r="115" spans="1:9" ht="15" customHeight="1" x14ac:dyDescent="0.3">
      <c r="A115" s="293"/>
      <c r="B115" s="296" t="s">
        <v>2451</v>
      </c>
      <c r="F115" s="351">
        <v>13757</v>
      </c>
      <c r="G115" s="335">
        <v>8.4026068420441843E-2</v>
      </c>
      <c r="H115" s="352">
        <v>870181294.92999995</v>
      </c>
      <c r="I115" s="335">
        <v>0.10137247106066034</v>
      </c>
    </row>
    <row r="116" spans="1:9" ht="15" customHeight="1" x14ac:dyDescent="0.3">
      <c r="A116" s="293"/>
      <c r="B116" s="296" t="s">
        <v>2452</v>
      </c>
      <c r="F116" s="351">
        <v>14549</v>
      </c>
      <c r="G116" s="335">
        <v>8.886350726532008E-2</v>
      </c>
      <c r="H116" s="352">
        <v>1103442296.4300001</v>
      </c>
      <c r="I116" s="335">
        <v>0.12854639936952109</v>
      </c>
    </row>
    <row r="117" spans="1:9" ht="15" customHeight="1" x14ac:dyDescent="0.3">
      <c r="A117" s="293"/>
      <c r="B117" s="296" t="s">
        <v>2453</v>
      </c>
      <c r="F117" s="351">
        <v>7423</v>
      </c>
      <c r="G117" s="335">
        <v>4.5338773416074708E-2</v>
      </c>
      <c r="H117" s="352">
        <v>619037526.79999995</v>
      </c>
      <c r="I117" s="335">
        <v>7.2115275445036792E-2</v>
      </c>
    </row>
    <row r="118" spans="1:9" ht="15" customHeight="1" x14ac:dyDescent="0.3">
      <c r="A118" s="293"/>
      <c r="B118" s="296" t="s">
        <v>2454</v>
      </c>
      <c r="F118" s="351">
        <v>22708</v>
      </c>
      <c r="G118" s="335">
        <v>0.13869767839582711</v>
      </c>
      <c r="H118" s="352">
        <v>2232465898.9200001</v>
      </c>
      <c r="I118" s="335">
        <v>0.26007291359944013</v>
      </c>
    </row>
    <row r="119" spans="1:9" ht="15" customHeight="1" thickBot="1" x14ac:dyDescent="0.35">
      <c r="A119" s="293"/>
      <c r="B119" s="303" t="s">
        <v>2455</v>
      </c>
      <c r="C119" s="303"/>
      <c r="D119" s="303"/>
      <c r="E119" s="303"/>
      <c r="F119" s="351">
        <v>973</v>
      </c>
      <c r="G119" s="349">
        <v>5.9429646414981404E-3</v>
      </c>
      <c r="H119" s="352">
        <v>75914382.890000001</v>
      </c>
      <c r="I119" s="335">
        <v>8.8437071992261956E-3</v>
      </c>
    </row>
    <row r="120" spans="1:9" ht="15" customHeight="1" x14ac:dyDescent="0.3">
      <c r="A120" s="293"/>
      <c r="B120" s="310" t="s">
        <v>2456</v>
      </c>
      <c r="C120" s="310"/>
      <c r="D120" s="310"/>
      <c r="E120" s="310"/>
      <c r="F120" s="344" t="s">
        <v>606</v>
      </c>
      <c r="G120" s="353" t="s">
        <v>2415</v>
      </c>
      <c r="H120" s="344" t="s">
        <v>2416</v>
      </c>
      <c r="I120" s="344" t="s">
        <v>2417</v>
      </c>
    </row>
    <row r="121" spans="1:9" ht="15" customHeight="1" x14ac:dyDescent="0.3">
      <c r="A121" s="293"/>
      <c r="B121" s="296" t="s">
        <v>2457</v>
      </c>
      <c r="F121" s="351">
        <v>70990</v>
      </c>
      <c r="G121" s="335">
        <v>0.43359821161351797</v>
      </c>
      <c r="H121" s="352">
        <v>1989668755.9200001</v>
      </c>
      <c r="I121" s="335">
        <v>0.23178806480323788</v>
      </c>
    </row>
    <row r="122" spans="1:9" ht="15" customHeight="1" x14ac:dyDescent="0.3">
      <c r="A122" s="293"/>
      <c r="B122" s="296" t="s">
        <v>2458</v>
      </c>
      <c r="F122" s="351">
        <v>22021</v>
      </c>
      <c r="G122" s="335">
        <v>0.13450156667053498</v>
      </c>
      <c r="H122" s="352">
        <v>1208208805.53</v>
      </c>
      <c r="I122" s="335">
        <v>0.1407512582578295</v>
      </c>
    </row>
    <row r="123" spans="1:9" ht="15" customHeight="1" x14ac:dyDescent="0.3">
      <c r="A123" s="293"/>
      <c r="B123" s="296" t="s">
        <v>2459</v>
      </c>
      <c r="F123" s="351">
        <v>26954</v>
      </c>
      <c r="G123" s="335">
        <v>0.16463172553642433</v>
      </c>
      <c r="H123" s="352">
        <v>1685026692.75</v>
      </c>
      <c r="I123" s="335">
        <v>0.19629854220318593</v>
      </c>
    </row>
    <row r="124" spans="1:9" ht="15" customHeight="1" x14ac:dyDescent="0.3">
      <c r="A124" s="293"/>
      <c r="B124" s="296" t="s">
        <v>2460</v>
      </c>
      <c r="F124" s="351">
        <v>25612</v>
      </c>
      <c r="G124" s="335">
        <v>0.15643495416038064</v>
      </c>
      <c r="H124" s="352">
        <v>1931721902.8299999</v>
      </c>
      <c r="I124" s="335">
        <v>0.22503749946455759</v>
      </c>
    </row>
    <row r="125" spans="1:9" ht="15" customHeight="1" x14ac:dyDescent="0.3">
      <c r="A125" s="293"/>
      <c r="B125" s="296" t="s">
        <v>2461</v>
      </c>
      <c r="F125" s="351">
        <v>18140</v>
      </c>
      <c r="G125" s="335">
        <v>0.11079689475516574</v>
      </c>
      <c r="H125" s="352">
        <v>1768998296.6800001</v>
      </c>
      <c r="I125" s="335">
        <v>0.20608088185919513</v>
      </c>
    </row>
    <row r="126" spans="1:9" ht="15" customHeight="1" thickBot="1" x14ac:dyDescent="0.35">
      <c r="A126" s="293"/>
      <c r="B126" s="303" t="s">
        <v>2462</v>
      </c>
      <c r="C126" s="303"/>
      <c r="D126" s="303"/>
      <c r="E126" s="306"/>
      <c r="F126" s="351">
        <v>6</v>
      </c>
      <c r="G126" s="349">
        <v>3.6647263976350297E-5</v>
      </c>
      <c r="H126" s="352">
        <v>375579.29</v>
      </c>
      <c r="I126" s="335">
        <v>4.3753411993958222E-5</v>
      </c>
    </row>
    <row r="127" spans="1:9" ht="15" customHeight="1" x14ac:dyDescent="0.3">
      <c r="A127" s="293"/>
      <c r="B127" s="310" t="s">
        <v>2463</v>
      </c>
      <c r="C127" s="310"/>
      <c r="D127" s="310"/>
      <c r="E127" s="310"/>
      <c r="F127" s="344" t="s">
        <v>606</v>
      </c>
      <c r="G127" s="353" t="s">
        <v>2415</v>
      </c>
      <c r="H127" s="344" t="s">
        <v>2416</v>
      </c>
      <c r="I127" s="344" t="s">
        <v>2417</v>
      </c>
    </row>
    <row r="128" spans="1:9" ht="15" customHeight="1" x14ac:dyDescent="0.3">
      <c r="A128" s="293"/>
      <c r="B128" s="296" t="s">
        <v>2464</v>
      </c>
      <c r="F128" s="351">
        <v>125669</v>
      </c>
      <c r="G128" s="335">
        <v>0.76757083610732757</v>
      </c>
      <c r="H128" s="352">
        <v>7371097112.1899996</v>
      </c>
      <c r="I128" s="335">
        <v>0.85870189700056354</v>
      </c>
    </row>
    <row r="129" spans="1:10" ht="15" customHeight="1" x14ac:dyDescent="0.3">
      <c r="A129" s="293"/>
      <c r="B129" s="296" t="s">
        <v>2465</v>
      </c>
      <c r="F129" s="351">
        <v>34067</v>
      </c>
      <c r="G129" s="335">
        <v>0.20807705698038761</v>
      </c>
      <c r="H129" s="352">
        <v>963007313.60000002</v>
      </c>
      <c r="I129" s="335">
        <v>0.11218631289583547</v>
      </c>
    </row>
    <row r="130" spans="1:10" ht="15" customHeight="1" x14ac:dyDescent="0.3">
      <c r="A130" s="293"/>
      <c r="B130" s="296" t="s">
        <v>2466</v>
      </c>
      <c r="F130" s="351">
        <v>2017</v>
      </c>
      <c r="G130" s="335">
        <v>1.2319588573383092E-2</v>
      </c>
      <c r="H130" s="352">
        <v>136411718.81999999</v>
      </c>
      <c r="I130" s="335">
        <v>1.5891393091284251E-2</v>
      </c>
    </row>
    <row r="131" spans="1:10" ht="15" customHeight="1" thickBot="1" x14ac:dyDescent="0.35">
      <c r="A131" s="293"/>
      <c r="B131" s="303" t="s">
        <v>2467</v>
      </c>
      <c r="C131" s="303"/>
      <c r="D131" s="303"/>
      <c r="E131" s="303"/>
      <c r="F131" s="351">
        <v>1970</v>
      </c>
      <c r="G131" s="349">
        <v>1.2032518338901682E-2</v>
      </c>
      <c r="H131" s="352">
        <v>113483888.39</v>
      </c>
      <c r="I131" s="335">
        <v>1.322039701231674E-2</v>
      </c>
    </row>
    <row r="132" spans="1:10" ht="15" customHeight="1" x14ac:dyDescent="0.3">
      <c r="A132" s="293"/>
      <c r="B132" s="310" t="s">
        <v>2468</v>
      </c>
      <c r="F132" s="344" t="s">
        <v>606</v>
      </c>
      <c r="G132" s="353" t="s">
        <v>2415</v>
      </c>
      <c r="H132" s="344" t="s">
        <v>2416</v>
      </c>
      <c r="I132" s="344" t="s">
        <v>2417</v>
      </c>
    </row>
    <row r="133" spans="1:10" ht="15" customHeight="1" x14ac:dyDescent="0.3">
      <c r="A133" s="293"/>
      <c r="B133" s="310" t="s">
        <v>405</v>
      </c>
      <c r="C133" s="310"/>
      <c r="D133" s="310"/>
      <c r="E133" s="310"/>
      <c r="F133" s="354">
        <v>163723</v>
      </c>
      <c r="G133" s="355">
        <v>0.99999999999999989</v>
      </c>
      <c r="H133" s="356">
        <v>8584000033</v>
      </c>
      <c r="I133" s="355">
        <v>1</v>
      </c>
    </row>
    <row r="134" spans="1:10" ht="15" customHeight="1" x14ac:dyDescent="0.3">
      <c r="A134" s="293"/>
      <c r="B134" s="314" t="s">
        <v>2469</v>
      </c>
      <c r="F134" s="357">
        <v>97011</v>
      </c>
      <c r="G134" s="335">
        <v>0.59253128760161977</v>
      </c>
      <c r="H134" s="332">
        <v>4864543221.7799997</v>
      </c>
      <c r="I134" s="335">
        <v>0.56669888199894414</v>
      </c>
    </row>
    <row r="135" spans="1:10" ht="15" customHeight="1" x14ac:dyDescent="0.3">
      <c r="A135" s="293"/>
      <c r="B135" s="314" t="s">
        <v>2470</v>
      </c>
      <c r="F135" s="357">
        <v>65848</v>
      </c>
      <c r="G135" s="335">
        <v>0.40219150638578577</v>
      </c>
      <c r="H135" s="332">
        <v>3657479320.8099999</v>
      </c>
      <c r="I135" s="335">
        <v>0.42608100032028506</v>
      </c>
    </row>
    <row r="136" spans="1:10" ht="15" customHeight="1" x14ac:dyDescent="0.3">
      <c r="A136" s="293"/>
      <c r="B136" s="314" t="s">
        <v>2424</v>
      </c>
      <c r="F136" s="357">
        <v>864</v>
      </c>
      <c r="G136" s="335">
        <v>5.2772060125944433E-3</v>
      </c>
      <c r="H136" s="332">
        <v>61977490.409999996</v>
      </c>
      <c r="I136" s="335">
        <v>7.2201176807707495E-3</v>
      </c>
    </row>
    <row r="137" spans="1:10" ht="15" customHeight="1" thickBot="1" x14ac:dyDescent="0.35">
      <c r="A137" s="293"/>
      <c r="B137" s="310" t="s">
        <v>407</v>
      </c>
      <c r="C137" s="310"/>
      <c r="D137" s="310"/>
      <c r="E137" s="310"/>
      <c r="F137" s="354">
        <v>0</v>
      </c>
      <c r="G137" s="355">
        <v>0</v>
      </c>
      <c r="H137" s="356">
        <v>0</v>
      </c>
      <c r="I137" s="355">
        <v>0</v>
      </c>
    </row>
    <row r="138" spans="1:10" ht="15" customHeight="1" x14ac:dyDescent="0.3">
      <c r="A138" s="293"/>
      <c r="B138" s="342" t="s">
        <v>2471</v>
      </c>
      <c r="C138" s="342"/>
      <c r="D138" s="342"/>
      <c r="E138" s="342"/>
      <c r="F138" s="344" t="s">
        <v>606</v>
      </c>
      <c r="G138" s="344" t="s">
        <v>2415</v>
      </c>
      <c r="H138" s="344" t="s">
        <v>2416</v>
      </c>
      <c r="I138" s="344" t="s">
        <v>2417</v>
      </c>
    </row>
    <row r="139" spans="1:10" ht="15" customHeight="1" x14ac:dyDescent="0.3">
      <c r="A139" s="293"/>
      <c r="B139" s="310" t="s">
        <v>489</v>
      </c>
      <c r="C139" s="310"/>
      <c r="D139" s="310"/>
      <c r="E139" s="310"/>
      <c r="F139" s="354">
        <v>163723</v>
      </c>
      <c r="G139" s="355">
        <v>1</v>
      </c>
      <c r="H139" s="356">
        <v>8584000032.999999</v>
      </c>
      <c r="I139" s="355">
        <v>1</v>
      </c>
    </row>
    <row r="140" spans="1:10" ht="15" customHeight="1" x14ac:dyDescent="0.3">
      <c r="A140" s="293"/>
      <c r="B140" s="314" t="s">
        <v>2472</v>
      </c>
      <c r="F140" s="351">
        <v>59605</v>
      </c>
      <c r="G140" s="335">
        <v>0.36406002821839328</v>
      </c>
      <c r="H140" s="352">
        <v>3446585845.4899998</v>
      </c>
      <c r="I140" s="335">
        <v>0.4015127949953492</v>
      </c>
    </row>
    <row r="141" spans="1:10" ht="15" customHeight="1" x14ac:dyDescent="0.3">
      <c r="A141" s="293"/>
      <c r="B141" s="314" t="s">
        <v>2473</v>
      </c>
      <c r="F141" s="351">
        <v>44266</v>
      </c>
      <c r="G141" s="335">
        <v>0.27037129786285374</v>
      </c>
      <c r="H141" s="352">
        <v>2225998217.96</v>
      </c>
      <c r="I141" s="335">
        <v>0.25931945589497413</v>
      </c>
    </row>
    <row r="142" spans="1:10" ht="15" customHeight="1" x14ac:dyDescent="0.3">
      <c r="A142" s="293"/>
      <c r="B142" s="314" t="s">
        <v>2474</v>
      </c>
      <c r="F142" s="351">
        <v>34823</v>
      </c>
      <c r="G142" s="335">
        <v>0.21269461224140773</v>
      </c>
      <c r="H142" s="352">
        <v>1560069043.27</v>
      </c>
      <c r="I142" s="335">
        <v>0.18174150014824447</v>
      </c>
    </row>
    <row r="143" spans="1:10" ht="15" customHeight="1" x14ac:dyDescent="0.3">
      <c r="A143" s="293"/>
      <c r="B143" s="314" t="s">
        <v>2337</v>
      </c>
      <c r="F143" s="351">
        <v>11853</v>
      </c>
      <c r="G143" s="335">
        <v>7.2396669985280021E-2</v>
      </c>
      <c r="H143" s="352">
        <v>586040509.99000001</v>
      </c>
      <c r="I143" s="335">
        <v>6.8271261385956239E-2</v>
      </c>
    </row>
    <row r="144" spans="1:10" s="338" customFormat="1" ht="15" customHeight="1" x14ac:dyDescent="0.3">
      <c r="A144" s="293"/>
      <c r="B144" s="314" t="s">
        <v>2338</v>
      </c>
      <c r="C144" s="296"/>
      <c r="D144" s="296"/>
      <c r="E144" s="296"/>
      <c r="F144" s="351">
        <v>8307</v>
      </c>
      <c r="G144" s="335">
        <v>5.0738136975256989E-2</v>
      </c>
      <c r="H144" s="352">
        <v>504896633.73000002</v>
      </c>
      <c r="I144" s="335">
        <v>5.8818340143172741E-2</v>
      </c>
      <c r="J144" s="296"/>
    </row>
    <row r="145" spans="1:10" s="338" customFormat="1" ht="15" customHeight="1" x14ac:dyDescent="0.3">
      <c r="A145" s="293"/>
      <c r="B145" s="314" t="s">
        <v>2475</v>
      </c>
      <c r="C145" s="296"/>
      <c r="D145" s="296"/>
      <c r="E145" s="296"/>
      <c r="F145" s="351">
        <v>2494</v>
      </c>
      <c r="G145" s="335">
        <v>1.5233046059502941E-2</v>
      </c>
      <c r="H145" s="352">
        <v>138679783.66999999</v>
      </c>
      <c r="I145" s="335">
        <v>1.6155613133371941E-2</v>
      </c>
      <c r="J145" s="296"/>
    </row>
    <row r="146" spans="1:10" s="338" customFormat="1" ht="15" customHeight="1" thickBot="1" x14ac:dyDescent="0.35">
      <c r="A146" s="293"/>
      <c r="B146" s="322" t="s">
        <v>2340</v>
      </c>
      <c r="C146" s="303"/>
      <c r="D146" s="303"/>
      <c r="E146" s="306"/>
      <c r="F146" s="351">
        <v>2375</v>
      </c>
      <c r="G146" s="349">
        <v>1.4506208657305326E-2</v>
      </c>
      <c r="H146" s="352">
        <v>121729998.89</v>
      </c>
      <c r="I146" s="335">
        <v>1.4181034298931252E-2</v>
      </c>
      <c r="J146" s="296"/>
    </row>
    <row r="147" spans="1:10" s="338" customFormat="1" ht="15" customHeight="1" x14ac:dyDescent="0.3">
      <c r="A147" s="293"/>
      <c r="B147" s="310" t="s">
        <v>2476</v>
      </c>
      <c r="C147" s="310"/>
      <c r="D147" s="310"/>
      <c r="E147" s="310"/>
      <c r="F147" s="344" t="s">
        <v>606</v>
      </c>
      <c r="G147" s="353" t="s">
        <v>2415</v>
      </c>
      <c r="H147" s="344" t="s">
        <v>2416</v>
      </c>
      <c r="I147" s="344" t="s">
        <v>2417</v>
      </c>
      <c r="J147" s="296"/>
    </row>
    <row r="148" spans="1:10" s="338" customFormat="1" ht="15" customHeight="1" x14ac:dyDescent="0.3">
      <c r="A148" s="293"/>
      <c r="B148" s="331" t="s">
        <v>2477</v>
      </c>
      <c r="C148" s="331"/>
      <c r="D148" s="331"/>
      <c r="E148" s="331"/>
      <c r="F148" s="357">
        <v>159</v>
      </c>
      <c r="G148" s="335">
        <v>9.7115249537328295E-4</v>
      </c>
      <c r="H148" s="332">
        <v>8292048.7000000002</v>
      </c>
      <c r="I148" s="335">
        <v>9.6598889423606322E-4</v>
      </c>
      <c r="J148" s="296"/>
    </row>
    <row r="149" spans="1:10" s="338" customFormat="1" ht="15" customHeight="1" x14ac:dyDescent="0.3">
      <c r="A149" s="293"/>
      <c r="B149" s="331" t="s">
        <v>2478</v>
      </c>
      <c r="C149" s="331"/>
      <c r="D149" s="331"/>
      <c r="E149" s="331"/>
      <c r="F149" s="357">
        <v>10</v>
      </c>
      <c r="G149" s="335">
        <v>6.1078773293917168E-5</v>
      </c>
      <c r="H149" s="332">
        <v>705317.32</v>
      </c>
      <c r="I149" s="335">
        <v>8.2166509469769932E-5</v>
      </c>
      <c r="J149" s="296"/>
    </row>
    <row r="150" spans="1:10" s="338" customFormat="1" ht="15" customHeight="1" thickBot="1" x14ac:dyDescent="0.35">
      <c r="A150" s="293"/>
      <c r="B150" s="358" t="s">
        <v>2479</v>
      </c>
      <c r="C150" s="358"/>
      <c r="D150" s="358"/>
      <c r="E150" s="358"/>
      <c r="F150" s="359">
        <v>0</v>
      </c>
      <c r="G150" s="349">
        <v>0</v>
      </c>
      <c r="H150" s="360">
        <v>0</v>
      </c>
      <c r="I150" s="349">
        <v>0</v>
      </c>
      <c r="J150" s="296"/>
    </row>
    <row r="151" spans="1:10" s="338" customFormat="1" ht="15" customHeight="1" x14ac:dyDescent="0.3">
      <c r="A151" s="293"/>
      <c r="B151" s="361" t="s">
        <v>2285</v>
      </c>
      <c r="C151" s="331"/>
      <c r="D151" s="331"/>
      <c r="E151" s="331"/>
      <c r="F151" s="331"/>
      <c r="G151" s="296"/>
      <c r="H151" s="353" t="s">
        <v>2286</v>
      </c>
      <c r="I151" s="335"/>
      <c r="J151" s="296"/>
    </row>
    <row r="152" spans="1:10" s="338" customFormat="1" ht="15" customHeight="1" x14ac:dyDescent="0.3">
      <c r="A152" s="293"/>
      <c r="B152" s="296"/>
      <c r="C152" s="331"/>
      <c r="D152" s="331"/>
      <c r="E152" s="331"/>
      <c r="F152" s="331"/>
      <c r="G152" s="411"/>
      <c r="H152" s="353" t="s">
        <v>2287</v>
      </c>
      <c r="I152" s="362" t="s">
        <v>2288</v>
      </c>
      <c r="J152" s="296"/>
    </row>
    <row r="153" spans="1:10" s="338" customFormat="1" ht="15" customHeight="1" x14ac:dyDescent="0.3">
      <c r="A153" s="293"/>
      <c r="B153" s="331"/>
      <c r="C153" s="331"/>
      <c r="D153" s="331"/>
      <c r="E153" s="331"/>
      <c r="F153" s="331"/>
      <c r="G153" s="411"/>
      <c r="H153" s="363">
        <v>45107</v>
      </c>
      <c r="I153" s="364">
        <v>8754412160.8700027</v>
      </c>
      <c r="J153" s="296"/>
    </row>
    <row r="154" spans="1:10" s="338" customFormat="1" ht="15" customHeight="1" x14ac:dyDescent="0.3">
      <c r="A154" s="293"/>
      <c r="B154" s="331"/>
      <c r="C154" s="331"/>
      <c r="D154" s="331"/>
      <c r="E154" s="331"/>
      <c r="F154" s="331"/>
      <c r="G154" s="411"/>
      <c r="H154" s="363">
        <v>45473</v>
      </c>
      <c r="I154" s="364">
        <v>8411869135.4700089</v>
      </c>
      <c r="J154" s="296"/>
    </row>
    <row r="155" spans="1:10" s="338" customFormat="1" ht="15" customHeight="1" x14ac:dyDescent="0.3">
      <c r="A155" s="293"/>
      <c r="B155" s="331"/>
      <c r="C155" s="331"/>
      <c r="D155" s="331"/>
      <c r="E155" s="331"/>
      <c r="F155" s="331"/>
      <c r="G155" s="411"/>
      <c r="H155" s="363">
        <v>45838</v>
      </c>
      <c r="I155" s="364">
        <v>8096390138.5099697</v>
      </c>
      <c r="J155" s="296"/>
    </row>
    <row r="156" spans="1:10" s="338" customFormat="1" ht="15" customHeight="1" x14ac:dyDescent="0.3">
      <c r="A156" s="293"/>
      <c r="B156" s="331"/>
      <c r="C156" s="331"/>
      <c r="D156" s="331"/>
      <c r="E156" s="331"/>
      <c r="F156" s="331"/>
      <c r="G156" s="411"/>
      <c r="H156" s="363">
        <v>46203</v>
      </c>
      <c r="I156" s="364">
        <v>7776388038.8600121</v>
      </c>
      <c r="J156" s="296"/>
    </row>
    <row r="157" spans="1:10" s="338" customFormat="1" ht="15" customHeight="1" x14ac:dyDescent="0.3">
      <c r="A157" s="293"/>
      <c r="B157" s="331"/>
      <c r="C157" s="331"/>
      <c r="D157" s="331"/>
      <c r="E157" s="331"/>
      <c r="F157" s="331"/>
      <c r="G157" s="411"/>
      <c r="H157" s="363">
        <v>46568</v>
      </c>
      <c r="I157" s="364">
        <v>7451924130.1000309</v>
      </c>
      <c r="J157" s="296"/>
    </row>
    <row r="158" spans="1:10" s="338" customFormat="1" ht="15" customHeight="1" x14ac:dyDescent="0.3">
      <c r="A158" s="293"/>
      <c r="B158" s="331"/>
      <c r="C158" s="331"/>
      <c r="D158" s="331"/>
      <c r="E158" s="331"/>
      <c r="F158" s="331"/>
      <c r="G158" s="411"/>
      <c r="H158" s="363">
        <v>46934</v>
      </c>
      <c r="I158" s="364">
        <v>7123221954.4299994</v>
      </c>
      <c r="J158" s="296"/>
    </row>
    <row r="159" spans="1:10" s="338" customFormat="1" ht="15" customHeight="1" x14ac:dyDescent="0.3">
      <c r="A159" s="293"/>
      <c r="B159" s="331"/>
      <c r="C159" s="331"/>
      <c r="D159" s="331"/>
      <c r="E159" s="331"/>
      <c r="F159" s="331"/>
      <c r="G159" s="411"/>
      <c r="H159" s="363">
        <v>47299</v>
      </c>
      <c r="I159" s="364">
        <v>6791587932.0499792</v>
      </c>
      <c r="J159" s="296"/>
    </row>
    <row r="160" spans="1:10" s="338" customFormat="1" ht="15" customHeight="1" x14ac:dyDescent="0.3">
      <c r="A160" s="293"/>
      <c r="B160" s="331"/>
      <c r="C160" s="331"/>
      <c r="D160" s="331"/>
      <c r="E160" s="331"/>
      <c r="F160" s="331"/>
      <c r="G160" s="411"/>
      <c r="H160" s="363">
        <v>47664</v>
      </c>
      <c r="I160" s="364">
        <v>6382438358.5899792</v>
      </c>
      <c r="J160" s="296"/>
    </row>
    <row r="161" spans="1:10" s="338" customFormat="1" ht="15" customHeight="1" x14ac:dyDescent="0.3">
      <c r="A161" s="293"/>
      <c r="B161" s="331"/>
      <c r="C161" s="331"/>
      <c r="D161" s="331"/>
      <c r="E161" s="331"/>
      <c r="F161" s="331"/>
      <c r="G161" s="411"/>
      <c r="H161" s="363">
        <v>48029</v>
      </c>
      <c r="I161" s="364">
        <v>6053409569.7599897</v>
      </c>
      <c r="J161" s="296"/>
    </row>
    <row r="162" spans="1:10" s="338" customFormat="1" ht="15" customHeight="1" x14ac:dyDescent="0.3">
      <c r="A162" s="293"/>
      <c r="B162" s="331"/>
      <c r="C162" s="331"/>
      <c r="D162" s="331"/>
      <c r="E162" s="331"/>
      <c r="F162" s="331"/>
      <c r="G162" s="411"/>
      <c r="H162" s="363">
        <v>48395</v>
      </c>
      <c r="I162" s="364">
        <v>5670373866.6199989</v>
      </c>
      <c r="J162" s="296"/>
    </row>
    <row r="163" spans="1:10" s="338" customFormat="1" ht="15" customHeight="1" x14ac:dyDescent="0.3">
      <c r="A163" s="293"/>
      <c r="B163" s="331"/>
      <c r="C163" s="331"/>
      <c r="D163" s="331"/>
      <c r="E163" s="331"/>
      <c r="F163" s="331"/>
      <c r="G163" s="411"/>
      <c r="H163" s="363">
        <v>48760</v>
      </c>
      <c r="I163" s="364">
        <v>5360640702.3799992</v>
      </c>
      <c r="J163" s="296"/>
    </row>
    <row r="164" spans="1:10" s="338" customFormat="1" ht="15" customHeight="1" x14ac:dyDescent="0.3">
      <c r="A164" s="293"/>
      <c r="B164" s="331"/>
      <c r="C164" s="331"/>
      <c r="D164" s="331"/>
      <c r="E164" s="331"/>
      <c r="F164" s="331"/>
      <c r="G164" s="411"/>
      <c r="H164" s="363">
        <v>49125</v>
      </c>
      <c r="I164" s="364">
        <v>5056324695.6800098</v>
      </c>
      <c r="J164" s="296"/>
    </row>
    <row r="165" spans="1:10" s="338" customFormat="1" ht="15" customHeight="1" x14ac:dyDescent="0.3">
      <c r="A165" s="293"/>
      <c r="B165" s="331"/>
      <c r="C165" s="331"/>
      <c r="D165" s="331"/>
      <c r="E165" s="331"/>
      <c r="F165" s="331"/>
      <c r="G165" s="411"/>
      <c r="H165" s="363">
        <v>50951</v>
      </c>
      <c r="I165" s="364">
        <v>3569269414.52</v>
      </c>
      <c r="J165" s="296"/>
    </row>
    <row r="166" spans="1:10" s="338" customFormat="1" ht="15" customHeight="1" x14ac:dyDescent="0.3">
      <c r="A166" s="293"/>
      <c r="B166" s="331"/>
      <c r="C166" s="331"/>
      <c r="D166" s="331"/>
      <c r="E166" s="331"/>
      <c r="F166" s="331"/>
      <c r="G166" s="411"/>
      <c r="H166" s="363">
        <v>52778</v>
      </c>
      <c r="I166" s="364">
        <v>2184837676.2799997</v>
      </c>
      <c r="J166" s="296"/>
    </row>
    <row r="167" spans="1:10" s="338" customFormat="1" ht="15" customHeight="1" x14ac:dyDescent="0.3">
      <c r="A167" s="293"/>
      <c r="B167" s="331"/>
      <c r="C167" s="331"/>
      <c r="D167" s="331"/>
      <c r="E167" s="331"/>
      <c r="F167" s="331"/>
      <c r="G167" s="411"/>
      <c r="H167" s="363">
        <v>54604</v>
      </c>
      <c r="I167" s="364">
        <v>1058448234.22</v>
      </c>
      <c r="J167" s="296"/>
    </row>
    <row r="168" spans="1:10" s="338" customFormat="1" ht="15" customHeight="1" x14ac:dyDescent="0.3">
      <c r="A168" s="293"/>
      <c r="B168" s="331"/>
      <c r="C168" s="331"/>
      <c r="D168" s="331"/>
      <c r="E168" s="331"/>
      <c r="F168" s="331"/>
      <c r="G168" s="411"/>
      <c r="H168" s="363">
        <v>56430</v>
      </c>
      <c r="I168" s="364">
        <v>433456838.28999901</v>
      </c>
      <c r="J168" s="296"/>
    </row>
    <row r="169" spans="1:10" s="338" customFormat="1" ht="15" customHeight="1" x14ac:dyDescent="0.3">
      <c r="A169" s="293"/>
      <c r="B169" s="331"/>
      <c r="C169" s="331"/>
      <c r="D169" s="331"/>
      <c r="E169" s="331"/>
      <c r="F169" s="331"/>
      <c r="G169" s="411"/>
      <c r="H169" s="363">
        <v>58256</v>
      </c>
      <c r="I169" s="364">
        <v>85134832.549999893</v>
      </c>
      <c r="J169" s="296"/>
    </row>
    <row r="170" spans="1:10" s="338" customFormat="1" ht="15" customHeight="1" x14ac:dyDescent="0.3">
      <c r="A170" s="293"/>
      <c r="B170" s="331"/>
      <c r="C170" s="331"/>
      <c r="D170" s="331"/>
      <c r="E170" s="331"/>
      <c r="F170" s="331"/>
      <c r="G170" s="411"/>
      <c r="H170" s="363"/>
      <c r="I170" s="364"/>
      <c r="J170" s="296"/>
    </row>
    <row r="171" spans="1:10" s="338" customFormat="1" ht="15" customHeight="1" x14ac:dyDescent="0.3">
      <c r="A171" s="293"/>
      <c r="B171" s="331"/>
      <c r="C171" s="331"/>
      <c r="D171" s="331"/>
      <c r="E171" s="331"/>
      <c r="F171" s="331"/>
      <c r="G171" s="411"/>
      <c r="H171" s="363"/>
      <c r="I171" s="364"/>
      <c r="J171" s="296"/>
    </row>
    <row r="172" spans="1:10" s="338" customFormat="1" ht="15" customHeight="1" thickBot="1" x14ac:dyDescent="0.35">
      <c r="A172" s="293"/>
      <c r="B172" s="333"/>
      <c r="C172" s="333"/>
      <c r="D172" s="333"/>
      <c r="E172" s="333"/>
      <c r="F172" s="333"/>
      <c r="G172" s="365"/>
      <c r="H172" s="366"/>
      <c r="I172" s="367"/>
      <c r="J172" s="296"/>
    </row>
    <row r="173" spans="1:10" s="338" customFormat="1" ht="15" customHeight="1" x14ac:dyDescent="0.2">
      <c r="A173" s="293"/>
      <c r="B173" s="368" t="s">
        <v>2289</v>
      </c>
      <c r="C173" s="331"/>
      <c r="D173" s="331"/>
      <c r="E173" s="331"/>
      <c r="F173" s="331"/>
      <c r="G173" s="331"/>
      <c r="H173" s="335"/>
      <c r="I173" s="335"/>
      <c r="J173" s="296"/>
    </row>
    <row r="174" spans="1:10" s="338" customFormat="1" ht="15" customHeight="1" x14ac:dyDescent="0.2">
      <c r="A174" s="293"/>
      <c r="B174" s="368"/>
      <c r="C174" s="315"/>
      <c r="D174" s="411"/>
      <c r="E174" s="411"/>
      <c r="F174" s="411"/>
      <c r="G174" s="411"/>
      <c r="H174" s="411"/>
      <c r="I174" s="411"/>
      <c r="J174" s="331"/>
    </row>
    <row r="175" spans="1:10" s="338" customFormat="1" ht="15" customHeight="1" x14ac:dyDescent="0.3">
      <c r="A175" s="293"/>
      <c r="B175" s="302" t="s">
        <v>2480</v>
      </c>
      <c r="C175" s="369">
        <v>45473</v>
      </c>
      <c r="D175" s="369">
        <v>45838</v>
      </c>
      <c r="E175" s="369">
        <v>46203</v>
      </c>
      <c r="F175" s="369">
        <v>46568</v>
      </c>
      <c r="G175" s="369">
        <v>46934</v>
      </c>
      <c r="H175" s="369">
        <v>48760</v>
      </c>
      <c r="I175" s="369"/>
      <c r="J175" s="296"/>
    </row>
    <row r="176" spans="1:10" ht="15" customHeight="1" thickBot="1" x14ac:dyDescent="0.35">
      <c r="A176" s="293"/>
      <c r="B176" s="370" t="s">
        <v>2481</v>
      </c>
      <c r="C176" s="371" t="s">
        <v>2482</v>
      </c>
      <c r="D176" s="371" t="s">
        <v>2483</v>
      </c>
      <c r="E176" s="371" t="s">
        <v>2484</v>
      </c>
      <c r="F176" s="371" t="s">
        <v>2485</v>
      </c>
      <c r="G176" s="371" t="s">
        <v>2486</v>
      </c>
      <c r="H176" s="372" t="s">
        <v>2487</v>
      </c>
      <c r="I176" s="371" t="s">
        <v>2488</v>
      </c>
    </row>
    <row r="177" spans="1:10" ht="15" customHeight="1" x14ac:dyDescent="0.3">
      <c r="A177" s="293"/>
      <c r="B177" s="373" t="s">
        <v>2489</v>
      </c>
      <c r="C177" s="374">
        <v>310830897.52999389</v>
      </c>
      <c r="D177" s="374">
        <v>315478996.96003914</v>
      </c>
      <c r="E177" s="374">
        <v>320002099.64995766</v>
      </c>
      <c r="F177" s="374">
        <v>324463908.75998116</v>
      </c>
      <c r="G177" s="374">
        <v>328702175.67003155</v>
      </c>
      <c r="H177" s="374">
        <v>1623881252.0500002</v>
      </c>
      <c r="I177" s="374">
        <v>5360640702.3799992</v>
      </c>
    </row>
    <row r="178" spans="1:10" ht="15" customHeight="1" x14ac:dyDescent="0.3">
      <c r="A178" s="293"/>
      <c r="B178" s="375" t="s">
        <v>2490</v>
      </c>
      <c r="C178" s="376">
        <v>0</v>
      </c>
      <c r="D178" s="376">
        <v>0</v>
      </c>
      <c r="E178" s="376">
        <v>0</v>
      </c>
      <c r="F178" s="376">
        <v>0</v>
      </c>
      <c r="G178" s="376">
        <v>0</v>
      </c>
      <c r="H178" s="376">
        <v>0</v>
      </c>
      <c r="I178" s="376">
        <v>0</v>
      </c>
    </row>
    <row r="179" spans="1:10" ht="15" customHeight="1" thickBot="1" x14ac:dyDescent="0.35">
      <c r="A179" s="293"/>
      <c r="B179" s="370" t="s">
        <v>2491</v>
      </c>
      <c r="C179" s="376">
        <v>31712127.870000001</v>
      </c>
      <c r="D179" s="376">
        <v>0</v>
      </c>
      <c r="E179" s="376">
        <v>0</v>
      </c>
      <c r="F179" s="376">
        <v>0</v>
      </c>
      <c r="G179" s="376">
        <v>0</v>
      </c>
      <c r="H179" s="376">
        <v>138700000</v>
      </c>
      <c r="I179" s="332">
        <v>0</v>
      </c>
    </row>
    <row r="180" spans="1:10" ht="15" customHeight="1" thickBot="1" x14ac:dyDescent="0.35">
      <c r="A180" s="293"/>
      <c r="B180" s="377" t="s">
        <v>2373</v>
      </c>
      <c r="C180" s="378">
        <v>342543025.3999939</v>
      </c>
      <c r="D180" s="378">
        <v>315478996.96003914</v>
      </c>
      <c r="E180" s="378">
        <v>320002099.64995766</v>
      </c>
      <c r="F180" s="378">
        <v>324463908.75998116</v>
      </c>
      <c r="G180" s="378">
        <v>328702175.67003155</v>
      </c>
      <c r="H180" s="378">
        <v>1762581252.0500002</v>
      </c>
      <c r="I180" s="378">
        <v>5360640702.3799992</v>
      </c>
    </row>
    <row r="181" spans="1:10" ht="15" customHeight="1" thickBot="1" x14ac:dyDescent="0.35">
      <c r="A181" s="293"/>
      <c r="B181" s="377" t="s">
        <v>2492</v>
      </c>
      <c r="C181" s="378">
        <v>1200000000</v>
      </c>
      <c r="D181" s="378">
        <v>3000000000</v>
      </c>
      <c r="E181" s="378">
        <v>250000000</v>
      </c>
      <c r="F181" s="378">
        <v>0</v>
      </c>
      <c r="G181" s="378">
        <v>0</v>
      </c>
      <c r="H181" s="378">
        <v>2050000000</v>
      </c>
      <c r="I181" s="378">
        <v>0</v>
      </c>
    </row>
    <row r="182" spans="1:10" ht="15" customHeight="1" x14ac:dyDescent="0.2">
      <c r="A182" s="293"/>
      <c r="B182" s="368" t="s">
        <v>2493</v>
      </c>
      <c r="C182" s="379"/>
      <c r="D182" s="379"/>
      <c r="E182" s="379"/>
      <c r="F182" s="379"/>
      <c r="G182" s="379"/>
      <c r="H182" s="379"/>
      <c r="I182" s="379"/>
    </row>
    <row r="183" spans="1:10" ht="15" customHeight="1" x14ac:dyDescent="0.3">
      <c r="A183" s="293"/>
      <c r="B183" s="380"/>
      <c r="C183" s="381"/>
      <c r="D183" s="381"/>
      <c r="E183" s="381"/>
      <c r="F183" s="381"/>
      <c r="G183" s="381"/>
      <c r="H183" s="381"/>
      <c r="I183" s="382"/>
    </row>
    <row r="184" spans="1:10" ht="15" customHeight="1" thickBot="1" x14ac:dyDescent="0.35">
      <c r="A184" s="293"/>
      <c r="B184" s="302" t="s">
        <v>2494</v>
      </c>
      <c r="C184" s="410"/>
      <c r="D184" s="410"/>
      <c r="E184" s="410"/>
      <c r="F184" s="410"/>
      <c r="G184" s="410"/>
      <c r="H184" s="410"/>
      <c r="I184" s="410" t="s">
        <v>2355</v>
      </c>
    </row>
    <row r="185" spans="1:10" ht="15" customHeight="1" x14ac:dyDescent="0.3">
      <c r="A185" s="293"/>
      <c r="B185" s="383" t="s">
        <v>2495</v>
      </c>
      <c r="C185" s="383"/>
      <c r="D185" s="383"/>
      <c r="E185" s="383"/>
      <c r="F185" s="383"/>
      <c r="G185" s="383"/>
      <c r="H185" s="384"/>
      <c r="I185" s="384"/>
    </row>
    <row r="186" spans="1:10" ht="15" customHeight="1" x14ac:dyDescent="0.3">
      <c r="A186" s="293"/>
      <c r="B186" s="385" t="s">
        <v>2496</v>
      </c>
      <c r="C186" s="386"/>
      <c r="D186" s="386"/>
      <c r="E186" s="386"/>
      <c r="F186" s="386"/>
      <c r="G186" s="386"/>
      <c r="H186" s="387"/>
      <c r="I186" s="313">
        <v>138700000</v>
      </c>
    </row>
    <row r="187" spans="1:10" ht="15" customHeight="1" x14ac:dyDescent="0.3">
      <c r="A187" s="293"/>
      <c r="B187" s="388" t="s">
        <v>2497</v>
      </c>
      <c r="C187" s="389"/>
      <c r="D187" s="389"/>
      <c r="E187" s="389"/>
      <c r="F187" s="389"/>
      <c r="G187" s="389"/>
      <c r="H187" s="337"/>
      <c r="I187" s="317">
        <v>0</v>
      </c>
    </row>
    <row r="188" spans="1:10" ht="15" customHeight="1" x14ac:dyDescent="0.3">
      <c r="A188" s="293"/>
      <c r="B188" s="388" t="s">
        <v>2498</v>
      </c>
      <c r="C188" s="389"/>
      <c r="D188" s="389"/>
      <c r="E188" s="389"/>
      <c r="F188" s="389"/>
      <c r="G188" s="389"/>
      <c r="H188" s="337"/>
      <c r="I188" s="317">
        <v>138700000</v>
      </c>
    </row>
    <row r="189" spans="1:10" ht="15" customHeight="1" x14ac:dyDescent="0.3">
      <c r="A189" s="293"/>
      <c r="B189" s="385" t="s">
        <v>2499</v>
      </c>
      <c r="C189" s="386"/>
      <c r="D189" s="386"/>
      <c r="E189" s="386"/>
      <c r="F189" s="386"/>
      <c r="G189" s="386"/>
      <c r="H189" s="390"/>
      <c r="I189" s="313">
        <v>62080698.611111112</v>
      </c>
    </row>
    <row r="190" spans="1:10" ht="15" customHeight="1" x14ac:dyDescent="0.3">
      <c r="A190" s="293"/>
      <c r="B190" s="391" t="s">
        <v>2500</v>
      </c>
      <c r="C190" s="331"/>
      <c r="D190" s="331"/>
      <c r="E190" s="331"/>
      <c r="F190" s="331"/>
      <c r="G190" s="331"/>
      <c r="H190" s="346"/>
      <c r="I190" s="346">
        <v>0</v>
      </c>
      <c r="J190" s="341"/>
    </row>
    <row r="191" spans="1:10" ht="15" customHeight="1" x14ac:dyDescent="0.3">
      <c r="A191" s="293"/>
      <c r="B191" s="391" t="s">
        <v>2501</v>
      </c>
      <c r="C191" s="331"/>
      <c r="D191" s="331"/>
      <c r="E191" s="331"/>
      <c r="F191" s="331"/>
      <c r="G191" s="331"/>
      <c r="H191" s="346"/>
      <c r="I191" s="346">
        <v>11408784.722222222</v>
      </c>
      <c r="J191" s="341"/>
    </row>
    <row r="192" spans="1:10" ht="15" customHeight="1" thickBot="1" x14ac:dyDescent="0.35">
      <c r="A192" s="293"/>
      <c r="B192" s="391" t="s">
        <v>2502</v>
      </c>
      <c r="C192" s="358"/>
      <c r="D192" s="358"/>
      <c r="E192" s="358"/>
      <c r="F192" s="358"/>
      <c r="G192" s="358"/>
      <c r="H192" s="392"/>
      <c r="I192" s="392">
        <v>50671913.888888888</v>
      </c>
      <c r="J192" s="341"/>
    </row>
    <row r="193" spans="1:9" ht="15" customHeight="1" x14ac:dyDescent="0.3">
      <c r="A193" s="293"/>
      <c r="B193" s="393" t="s">
        <v>2503</v>
      </c>
      <c r="C193" s="328"/>
      <c r="D193" s="328"/>
      <c r="E193" s="328"/>
      <c r="F193" s="328"/>
      <c r="G193" s="328"/>
      <c r="H193" s="346"/>
      <c r="I193" s="317"/>
    </row>
    <row r="194" spans="1:9" ht="15" customHeight="1" x14ac:dyDescent="0.3">
      <c r="A194" s="293"/>
      <c r="H194" s="296"/>
      <c r="I194" s="296"/>
    </row>
    <row r="195" spans="1:9" ht="15" customHeight="1" thickBot="1" x14ac:dyDescent="0.35">
      <c r="A195" s="293"/>
      <c r="B195" s="302" t="s">
        <v>2504</v>
      </c>
      <c r="C195" s="410"/>
      <c r="D195" s="410"/>
      <c r="E195" s="410"/>
      <c r="F195" s="410"/>
      <c r="G195" s="410"/>
      <c r="H195" s="410"/>
      <c r="I195" s="410" t="s">
        <v>2355</v>
      </c>
    </row>
    <row r="196" spans="1:9" ht="15" customHeight="1" x14ac:dyDescent="0.3">
      <c r="A196" s="293"/>
      <c r="B196" s="383" t="s">
        <v>2505</v>
      </c>
      <c r="C196" s="383"/>
      <c r="D196" s="383"/>
      <c r="E196" s="383"/>
      <c r="F196" s="383"/>
      <c r="G196" s="383"/>
      <c r="H196" s="384"/>
      <c r="I196" s="394">
        <v>0</v>
      </c>
    </row>
    <row r="197" spans="1:9" ht="15" customHeight="1" x14ac:dyDescent="0.3">
      <c r="A197" s="293"/>
      <c r="B197" s="395" t="s">
        <v>2506</v>
      </c>
      <c r="C197" s="310"/>
      <c r="D197" s="310"/>
      <c r="E197" s="310"/>
      <c r="F197" s="310"/>
      <c r="G197" s="310"/>
      <c r="H197" s="353"/>
      <c r="I197" s="313">
        <v>0</v>
      </c>
    </row>
    <row r="198" spans="1:9" ht="15" customHeight="1" x14ac:dyDescent="0.3">
      <c r="A198" s="293"/>
      <c r="B198" s="391" t="s">
        <v>2507</v>
      </c>
      <c r="C198" s="331"/>
      <c r="D198" s="331"/>
      <c r="E198" s="331"/>
      <c r="F198" s="331"/>
      <c r="G198" s="331"/>
      <c r="H198" s="346"/>
      <c r="I198" s="317">
        <v>0</v>
      </c>
    </row>
    <row r="199" spans="1:9" ht="15" customHeight="1" x14ac:dyDescent="0.3">
      <c r="A199" s="293"/>
      <c r="B199" s="391" t="s">
        <v>2508</v>
      </c>
      <c r="C199" s="331"/>
      <c r="D199" s="331"/>
      <c r="E199" s="331"/>
      <c r="F199" s="331"/>
      <c r="G199" s="331"/>
      <c r="H199" s="346"/>
      <c r="I199" s="317">
        <v>0</v>
      </c>
    </row>
    <row r="200" spans="1:9" ht="15" customHeight="1" thickBot="1" x14ac:dyDescent="0.35">
      <c r="A200" s="293"/>
      <c r="B200" s="396" t="s">
        <v>2509</v>
      </c>
      <c r="C200" s="336"/>
      <c r="D200" s="336"/>
      <c r="E200" s="336"/>
      <c r="F200" s="336"/>
      <c r="G200" s="336"/>
      <c r="H200" s="397"/>
      <c r="I200" s="398">
        <v>0</v>
      </c>
    </row>
    <row r="201" spans="1:9" ht="15" customHeight="1" x14ac:dyDescent="0.3">
      <c r="A201" s="293"/>
      <c r="B201" s="399" t="s">
        <v>2290</v>
      </c>
      <c r="C201" s="331"/>
      <c r="D201" s="331"/>
      <c r="E201" s="331"/>
      <c r="F201" s="331"/>
      <c r="G201" s="331"/>
      <c r="H201" s="346"/>
      <c r="I201" s="317"/>
    </row>
    <row r="202" spans="1:9" ht="15" customHeight="1" x14ac:dyDescent="0.3">
      <c r="A202" s="293"/>
      <c r="H202" s="346"/>
      <c r="I202" s="317"/>
    </row>
    <row r="203" spans="1:9" ht="15" customHeight="1" x14ac:dyDescent="0.3">
      <c r="A203" s="293"/>
      <c r="B203" s="302" t="s">
        <v>2291</v>
      </c>
      <c r="C203" s="302"/>
      <c r="D203" s="302"/>
      <c r="E203" s="302"/>
      <c r="F203" s="302"/>
      <c r="G203" s="302"/>
      <c r="H203" s="330"/>
      <c r="I203" s="330"/>
    </row>
    <row r="204" spans="1:9" ht="15" customHeight="1" x14ac:dyDescent="0.3">
      <c r="A204" s="293"/>
      <c r="B204" s="296" t="s">
        <v>2292</v>
      </c>
      <c r="E204" s="424" t="s">
        <v>2293</v>
      </c>
      <c r="F204" s="424"/>
      <c r="G204" s="424"/>
      <c r="H204" s="424"/>
      <c r="I204" s="424"/>
    </row>
    <row r="205" spans="1:9" ht="15" customHeight="1" x14ac:dyDescent="0.3">
      <c r="A205" s="293"/>
      <c r="B205" s="296" t="s">
        <v>2294</v>
      </c>
      <c r="E205" s="425" t="s">
        <v>2295</v>
      </c>
      <c r="F205" s="426"/>
      <c r="G205" s="426"/>
      <c r="H205" s="426"/>
      <c r="I205" s="426"/>
    </row>
    <row r="206" spans="1:9" ht="15" customHeight="1" thickBot="1" x14ac:dyDescent="0.35">
      <c r="A206" s="293"/>
      <c r="B206" s="306" t="s">
        <v>2296</v>
      </c>
      <c r="C206" s="306"/>
      <c r="D206" s="306"/>
      <c r="E206" s="427" t="s">
        <v>2297</v>
      </c>
      <c r="F206" s="427"/>
      <c r="G206" s="427"/>
      <c r="H206" s="427"/>
      <c r="I206" s="427"/>
    </row>
    <row r="207" spans="1:9" ht="15" customHeight="1" x14ac:dyDescent="0.3">
      <c r="A207" s="293"/>
    </row>
    <row r="208" spans="1:9" ht="15" customHeight="1" x14ac:dyDescent="0.3">
      <c r="A208" s="293"/>
      <c r="B208" s="302" t="s">
        <v>2298</v>
      </c>
      <c r="C208" s="302"/>
      <c r="D208" s="302"/>
      <c r="E208" s="302"/>
      <c r="F208" s="302"/>
      <c r="G208" s="302"/>
      <c r="H208" s="330"/>
      <c r="I208" s="330"/>
    </row>
    <row r="209" spans="1:9" ht="15" customHeight="1" x14ac:dyDescent="0.3">
      <c r="A209" s="293"/>
      <c r="B209" s="310" t="s">
        <v>2299</v>
      </c>
    </row>
    <row r="210" spans="1:9" ht="23.25" customHeight="1" x14ac:dyDescent="0.3">
      <c r="A210" s="293"/>
      <c r="B210" s="428" t="s">
        <v>2300</v>
      </c>
      <c r="C210" s="428"/>
      <c r="D210" s="428"/>
      <c r="E210" s="428"/>
      <c r="F210" s="428"/>
      <c r="G210" s="428"/>
      <c r="H210" s="428"/>
      <c r="I210" s="428"/>
    </row>
    <row r="211" spans="1:9" ht="15" customHeight="1" x14ac:dyDescent="0.3">
      <c r="A211" s="293"/>
      <c r="B211" s="412"/>
      <c r="C211" s="412"/>
      <c r="D211" s="412"/>
      <c r="E211" s="412"/>
      <c r="F211" s="412"/>
      <c r="G211" s="412"/>
      <c r="H211" s="412"/>
      <c r="I211" s="412"/>
    </row>
    <row r="212" spans="1:9" ht="15.9" customHeight="1" x14ac:dyDescent="0.3">
      <c r="B212" s="310" t="s">
        <v>2301</v>
      </c>
    </row>
    <row r="213" spans="1:9" ht="46.5" customHeight="1" x14ac:dyDescent="0.3">
      <c r="B213" s="429" t="s">
        <v>2302</v>
      </c>
      <c r="C213" s="429"/>
      <c r="D213" s="429"/>
      <c r="E213" s="429"/>
      <c r="F213" s="429"/>
      <c r="G213" s="429"/>
      <c r="H213" s="429"/>
      <c r="I213" s="429"/>
    </row>
    <row r="214" spans="1:9" ht="15" customHeight="1" x14ac:dyDescent="0.3">
      <c r="A214" s="293"/>
      <c r="B214" s="412"/>
      <c r="C214" s="412"/>
      <c r="D214" s="412"/>
      <c r="E214" s="412"/>
      <c r="F214" s="412"/>
      <c r="G214" s="412"/>
      <c r="H214" s="412"/>
      <c r="I214" s="412"/>
    </row>
    <row r="215" spans="1:9" ht="15" customHeight="1" x14ac:dyDescent="0.3">
      <c r="A215" s="293"/>
      <c r="B215" s="310" t="s">
        <v>2303</v>
      </c>
    </row>
    <row r="216" spans="1:9" ht="35.1" customHeight="1" x14ac:dyDescent="0.3">
      <c r="A216" s="293"/>
      <c r="B216" s="429" t="s">
        <v>2304</v>
      </c>
      <c r="C216" s="429"/>
      <c r="D216" s="429"/>
      <c r="E216" s="429"/>
      <c r="F216" s="429"/>
      <c r="G216" s="429"/>
      <c r="H216" s="429"/>
      <c r="I216" s="429"/>
    </row>
    <row r="217" spans="1:9" ht="15" customHeight="1" x14ac:dyDescent="0.3"/>
    <row r="218" spans="1:9" ht="15" customHeight="1" x14ac:dyDescent="0.3">
      <c r="B218" s="310" t="s">
        <v>2305</v>
      </c>
    </row>
    <row r="219" spans="1:9" ht="57" customHeight="1" x14ac:dyDescent="0.3">
      <c r="B219" s="429" t="s">
        <v>2306</v>
      </c>
      <c r="C219" s="429"/>
      <c r="D219" s="429"/>
      <c r="E219" s="429"/>
      <c r="F219" s="429"/>
      <c r="G219" s="429"/>
      <c r="H219" s="429"/>
      <c r="I219" s="429"/>
    </row>
    <row r="220" spans="1:9" ht="15" customHeight="1" x14ac:dyDescent="0.3"/>
    <row r="221" spans="1:9" ht="15.9" customHeight="1" x14ac:dyDescent="0.3">
      <c r="B221" s="321" t="s">
        <v>2307</v>
      </c>
    </row>
    <row r="222" spans="1:9" ht="80.25" customHeight="1" x14ac:dyDescent="0.3">
      <c r="B222" s="429" t="s">
        <v>2308</v>
      </c>
      <c r="C222" s="429"/>
      <c r="D222" s="429"/>
      <c r="E222" s="429"/>
      <c r="F222" s="429"/>
      <c r="G222" s="429"/>
      <c r="H222" s="429"/>
      <c r="I222" s="429"/>
    </row>
    <row r="223" spans="1:9" ht="15.9" customHeight="1" x14ac:dyDescent="0.3"/>
    <row r="224" spans="1:9" ht="15" customHeight="1" x14ac:dyDescent="0.3">
      <c r="B224" s="310" t="s">
        <v>2309</v>
      </c>
    </row>
    <row r="225" spans="2:13" ht="15" customHeight="1" x14ac:dyDescent="0.3">
      <c r="B225" s="430" t="s">
        <v>2310</v>
      </c>
      <c r="C225" s="430"/>
      <c r="D225" s="430"/>
      <c r="E225" s="430"/>
      <c r="F225" s="430"/>
      <c r="G225" s="430"/>
      <c r="H225" s="430"/>
      <c r="I225" s="430"/>
    </row>
    <row r="226" spans="2:13" ht="15.9" customHeight="1" x14ac:dyDescent="0.3"/>
    <row r="227" spans="2:13" ht="15.9" customHeight="1" x14ac:dyDescent="0.3">
      <c r="B227" s="310" t="s">
        <v>2311</v>
      </c>
    </row>
    <row r="228" spans="2:13" ht="24.9" customHeight="1" thickBot="1" x14ac:dyDescent="0.35">
      <c r="B228" s="422" t="s">
        <v>2275</v>
      </c>
      <c r="C228" s="422"/>
      <c r="D228" s="422"/>
      <c r="E228" s="422"/>
      <c r="F228" s="422"/>
      <c r="G228" s="422"/>
      <c r="H228" s="422"/>
      <c r="I228" s="422"/>
    </row>
    <row r="229" spans="2:13" ht="15.9" customHeight="1" x14ac:dyDescent="0.3">
      <c r="L229" s="400"/>
    </row>
    <row r="230" spans="2:13" ht="15.9" customHeight="1" x14ac:dyDescent="0.3">
      <c r="B230" s="412"/>
      <c r="L230" s="401"/>
      <c r="M230" s="401"/>
    </row>
    <row r="231" spans="2:13" ht="15.9" customHeight="1" x14ac:dyDescent="0.3">
      <c r="L231" s="401"/>
      <c r="M231" s="401"/>
    </row>
    <row r="232" spans="2:13" ht="15.9" customHeight="1" x14ac:dyDescent="0.3">
      <c r="L232" s="401"/>
    </row>
    <row r="233" spans="2:13" ht="15.9" customHeight="1" x14ac:dyDescent="0.3">
      <c r="L233" s="338"/>
    </row>
    <row r="288" spans="1:10" s="338" customFormat="1" ht="15.9" customHeight="1" x14ac:dyDescent="0.3">
      <c r="A288" s="296"/>
      <c r="B288" s="296"/>
      <c r="C288" s="296"/>
      <c r="D288" s="296"/>
      <c r="E288" s="296"/>
      <c r="F288" s="296"/>
      <c r="G288" s="296"/>
      <c r="H288" s="411"/>
      <c r="I288" s="411"/>
      <c r="J288" s="296"/>
    </row>
    <row r="289" spans="1:10" s="338" customFormat="1" ht="15.9" customHeight="1" x14ac:dyDescent="0.3">
      <c r="A289" s="296"/>
      <c r="B289" s="296"/>
      <c r="C289" s="296"/>
      <c r="D289" s="296"/>
      <c r="E289" s="296"/>
      <c r="F289" s="296"/>
      <c r="G289" s="296"/>
      <c r="H289" s="411"/>
      <c r="I289" s="411"/>
      <c r="J289" s="296"/>
    </row>
    <row r="290" spans="1:10" s="338" customFormat="1" ht="15.9" customHeight="1" x14ac:dyDescent="0.3">
      <c r="A290" s="296"/>
      <c r="B290" s="296"/>
      <c r="C290" s="296"/>
      <c r="D290" s="296"/>
      <c r="E290" s="296"/>
      <c r="F290" s="296"/>
      <c r="G290" s="296"/>
      <c r="H290" s="411"/>
      <c r="I290" s="411"/>
      <c r="J290" s="296"/>
    </row>
    <row r="291" spans="1:10" s="338" customFormat="1" ht="15.9" customHeight="1" x14ac:dyDescent="0.3">
      <c r="A291" s="296"/>
      <c r="B291" s="296"/>
      <c r="C291" s="296"/>
      <c r="D291" s="296"/>
      <c r="E291" s="296"/>
      <c r="F291" s="296"/>
      <c r="G291" s="296"/>
      <c r="H291" s="411"/>
      <c r="I291" s="411"/>
      <c r="J291" s="296"/>
    </row>
    <row r="292" spans="1:10" s="338" customFormat="1" ht="15.9" customHeight="1" x14ac:dyDescent="0.3">
      <c r="A292" s="296"/>
      <c r="B292" s="296"/>
      <c r="C292" s="296"/>
      <c r="D292" s="296"/>
      <c r="E292" s="296"/>
      <c r="F292" s="296"/>
      <c r="G292" s="296"/>
      <c r="H292" s="411"/>
      <c r="I292" s="411"/>
      <c r="J292" s="296"/>
    </row>
    <row r="293" spans="1:10" s="338" customFormat="1" ht="15.9" customHeight="1" x14ac:dyDescent="0.3">
      <c r="A293" s="296"/>
      <c r="B293" s="296"/>
      <c r="C293" s="296"/>
      <c r="D293" s="296"/>
      <c r="E293" s="296"/>
      <c r="F293" s="296"/>
      <c r="G293" s="296"/>
      <c r="H293" s="411"/>
      <c r="I293" s="411"/>
      <c r="J293" s="296"/>
    </row>
    <row r="294" spans="1:10" s="338" customFormat="1" ht="15.9" customHeight="1" x14ac:dyDescent="0.3">
      <c r="A294" s="296"/>
      <c r="B294" s="296"/>
      <c r="C294" s="296"/>
      <c r="D294" s="296"/>
      <c r="E294" s="296"/>
      <c r="F294" s="296"/>
      <c r="G294" s="296"/>
      <c r="H294" s="411"/>
      <c r="I294" s="411"/>
      <c r="J294" s="296"/>
    </row>
    <row r="295" spans="1:10" s="338" customFormat="1" ht="15.9" customHeight="1" x14ac:dyDescent="0.3">
      <c r="A295" s="296"/>
      <c r="B295" s="296"/>
      <c r="C295" s="296"/>
      <c r="D295" s="296"/>
      <c r="E295" s="296"/>
      <c r="F295" s="296"/>
      <c r="G295" s="296"/>
      <c r="H295" s="411"/>
      <c r="I295" s="411"/>
      <c r="J295" s="296"/>
    </row>
    <row r="296" spans="1:10" s="338" customFormat="1" ht="15.9" customHeight="1" x14ac:dyDescent="0.3">
      <c r="A296" s="296"/>
      <c r="B296" s="296"/>
      <c r="C296" s="296"/>
      <c r="D296" s="296"/>
      <c r="E296" s="296"/>
      <c r="F296" s="296"/>
      <c r="G296" s="296"/>
      <c r="H296" s="411"/>
      <c r="I296" s="411"/>
      <c r="J296" s="296"/>
    </row>
    <row r="297" spans="1:10" s="338" customFormat="1" ht="15.9" customHeight="1" x14ac:dyDescent="0.3">
      <c r="A297" s="296"/>
      <c r="B297" s="296"/>
      <c r="C297" s="296"/>
      <c r="D297" s="296"/>
      <c r="E297" s="296"/>
      <c r="F297" s="296"/>
      <c r="G297" s="296"/>
      <c r="H297" s="411"/>
      <c r="I297" s="411"/>
      <c r="J297" s="296"/>
    </row>
    <row r="298" spans="1:10" s="338" customFormat="1" ht="15.9" customHeight="1" x14ac:dyDescent="0.3">
      <c r="A298" s="296"/>
      <c r="B298" s="296"/>
      <c r="C298" s="296"/>
      <c r="D298" s="296"/>
      <c r="E298" s="296"/>
      <c r="F298" s="296"/>
      <c r="G298" s="296"/>
      <c r="H298" s="411"/>
      <c r="I298" s="411"/>
      <c r="J298" s="296"/>
    </row>
    <row r="299" spans="1:10" s="338" customFormat="1" ht="15.9" customHeight="1" x14ac:dyDescent="0.3">
      <c r="A299" s="296"/>
      <c r="B299" s="296"/>
      <c r="C299" s="296"/>
      <c r="D299" s="296"/>
      <c r="E299" s="296"/>
      <c r="F299" s="296"/>
      <c r="G299" s="296"/>
      <c r="H299" s="411"/>
      <c r="I299" s="411"/>
      <c r="J299" s="296"/>
    </row>
    <row r="300" spans="1:10" s="338" customFormat="1" ht="15.9" customHeight="1" x14ac:dyDescent="0.3">
      <c r="A300" s="296"/>
      <c r="B300" s="296"/>
      <c r="C300" s="296"/>
      <c r="D300" s="296"/>
      <c r="E300" s="296"/>
      <c r="F300" s="296"/>
      <c r="G300" s="296"/>
      <c r="H300" s="411"/>
      <c r="I300" s="411"/>
      <c r="J300" s="296"/>
    </row>
    <row r="301" spans="1:10" s="338" customFormat="1" ht="15.9" customHeight="1" x14ac:dyDescent="0.3">
      <c r="A301" s="296"/>
      <c r="B301" s="296"/>
      <c r="C301" s="296"/>
      <c r="D301" s="296"/>
      <c r="E301" s="296"/>
      <c r="F301" s="296"/>
      <c r="G301" s="296"/>
      <c r="H301" s="411"/>
      <c r="I301" s="411"/>
      <c r="J301" s="296"/>
    </row>
    <row r="302" spans="1:10" s="338" customFormat="1" ht="15.9" customHeight="1" x14ac:dyDescent="0.3">
      <c r="A302" s="296"/>
      <c r="B302" s="296"/>
      <c r="C302" s="296"/>
      <c r="D302" s="296"/>
      <c r="E302" s="296"/>
      <c r="F302" s="296"/>
      <c r="G302" s="296"/>
      <c r="H302" s="411"/>
      <c r="I302" s="411"/>
      <c r="J302" s="296"/>
    </row>
    <row r="303" spans="1:10" s="338" customFormat="1" ht="15.9" customHeight="1" x14ac:dyDescent="0.3">
      <c r="A303" s="296"/>
      <c r="B303" s="296"/>
      <c r="C303" s="296"/>
      <c r="D303" s="296"/>
      <c r="E303" s="296"/>
      <c r="F303" s="296"/>
      <c r="G303" s="296"/>
      <c r="H303" s="411"/>
      <c r="I303" s="411"/>
      <c r="J303" s="296"/>
    </row>
    <row r="304" spans="1:10" s="338" customFormat="1" ht="15.9" customHeight="1" x14ac:dyDescent="0.3">
      <c r="A304" s="296"/>
      <c r="B304" s="296"/>
      <c r="C304" s="296"/>
      <c r="D304" s="296"/>
      <c r="E304" s="296"/>
      <c r="F304" s="296"/>
      <c r="G304" s="296"/>
      <c r="H304" s="411"/>
      <c r="I304" s="411"/>
      <c r="J304" s="296"/>
    </row>
    <row r="305" spans="1:10" s="338" customFormat="1" ht="15.9" customHeight="1" x14ac:dyDescent="0.3">
      <c r="A305" s="296"/>
      <c r="B305" s="296"/>
      <c r="C305" s="296"/>
      <c r="D305" s="296"/>
      <c r="E305" s="296"/>
      <c r="F305" s="296"/>
      <c r="G305" s="296"/>
      <c r="H305" s="411"/>
      <c r="I305" s="411"/>
      <c r="J305" s="296"/>
    </row>
    <row r="306" spans="1:10" s="338" customFormat="1" ht="15.9" customHeight="1" x14ac:dyDescent="0.3">
      <c r="A306" s="296"/>
      <c r="B306" s="296"/>
      <c r="C306" s="296"/>
      <c r="D306" s="296"/>
      <c r="E306" s="296"/>
      <c r="F306" s="296"/>
      <c r="G306" s="296"/>
      <c r="H306" s="411"/>
      <c r="I306" s="411"/>
      <c r="J306" s="296"/>
    </row>
    <row r="307" spans="1:10" s="338" customFormat="1" ht="15.9" customHeight="1" x14ac:dyDescent="0.3">
      <c r="A307" s="296"/>
      <c r="B307" s="296"/>
      <c r="C307" s="296"/>
      <c r="D307" s="296"/>
      <c r="E307" s="296"/>
      <c r="F307" s="296"/>
      <c r="G307" s="296"/>
      <c r="H307" s="411"/>
      <c r="I307" s="411"/>
      <c r="J307" s="296"/>
    </row>
    <row r="308" spans="1:10" s="338" customFormat="1" ht="15.9" customHeight="1" x14ac:dyDescent="0.3">
      <c r="A308" s="296"/>
      <c r="B308" s="296"/>
      <c r="C308" s="296"/>
      <c r="D308" s="296"/>
      <c r="E308" s="296"/>
      <c r="F308" s="296"/>
      <c r="G308" s="296"/>
      <c r="H308" s="411"/>
      <c r="I308" s="411"/>
      <c r="J308" s="296"/>
    </row>
    <row r="309" spans="1:10" s="338" customFormat="1" ht="15.9" customHeight="1" x14ac:dyDescent="0.3">
      <c r="A309" s="296"/>
      <c r="B309" s="296"/>
      <c r="C309" s="296"/>
      <c r="D309" s="296"/>
      <c r="E309" s="296"/>
      <c r="F309" s="296"/>
      <c r="G309" s="296"/>
      <c r="H309" s="411"/>
      <c r="I309" s="411"/>
      <c r="J309" s="296"/>
    </row>
    <row r="310" spans="1:10" s="338" customFormat="1" ht="15.9" customHeight="1" x14ac:dyDescent="0.3">
      <c r="A310" s="296"/>
      <c r="B310" s="296"/>
      <c r="C310" s="296"/>
      <c r="D310" s="296"/>
      <c r="E310" s="296"/>
      <c r="F310" s="296"/>
      <c r="G310" s="296"/>
      <c r="H310" s="411"/>
      <c r="I310" s="411"/>
      <c r="J310" s="296"/>
    </row>
    <row r="311" spans="1:10" s="338" customFormat="1" ht="15.9" customHeight="1" x14ac:dyDescent="0.3">
      <c r="A311" s="296"/>
      <c r="B311" s="296"/>
      <c r="C311" s="296"/>
      <c r="D311" s="296"/>
      <c r="E311" s="296"/>
      <c r="F311" s="296"/>
      <c r="G311" s="296"/>
      <c r="H311" s="411"/>
      <c r="I311" s="411"/>
      <c r="J311" s="296"/>
    </row>
    <row r="312" spans="1:10" s="338" customFormat="1" ht="15.9" customHeight="1" x14ac:dyDescent="0.3">
      <c r="A312" s="296"/>
      <c r="B312" s="296"/>
      <c r="C312" s="296"/>
      <c r="D312" s="296"/>
      <c r="E312" s="296"/>
      <c r="F312" s="296"/>
      <c r="G312" s="296"/>
      <c r="H312" s="411"/>
      <c r="I312" s="411"/>
      <c r="J312" s="296"/>
    </row>
    <row r="313" spans="1:10" s="338" customFormat="1" ht="15.9" customHeight="1" x14ac:dyDescent="0.3">
      <c r="A313" s="296"/>
      <c r="B313" s="296"/>
      <c r="C313" s="296"/>
      <c r="D313" s="296"/>
      <c r="E313" s="296"/>
      <c r="F313" s="296"/>
      <c r="G313" s="296"/>
      <c r="H313" s="411"/>
      <c r="I313" s="411"/>
      <c r="J313" s="296"/>
    </row>
    <row r="314" spans="1:10" s="338" customFormat="1" ht="15.9" customHeight="1" x14ac:dyDescent="0.3">
      <c r="A314" s="296"/>
      <c r="B314" s="296"/>
      <c r="C314" s="296"/>
      <c r="D314" s="296"/>
      <c r="E314" s="296"/>
      <c r="F314" s="296"/>
      <c r="G314" s="296"/>
      <c r="H314" s="411"/>
      <c r="I314" s="411"/>
      <c r="J314" s="296"/>
    </row>
    <row r="315" spans="1:10" s="338" customFormat="1" ht="15.9" customHeight="1" x14ac:dyDescent="0.3">
      <c r="A315" s="296"/>
      <c r="B315" s="296"/>
      <c r="C315" s="296"/>
      <c r="D315" s="296"/>
      <c r="E315" s="296"/>
      <c r="F315" s="296"/>
      <c r="G315" s="296"/>
      <c r="H315" s="411"/>
      <c r="I315" s="411"/>
      <c r="J315" s="296"/>
    </row>
    <row r="316" spans="1:10" s="338" customFormat="1" ht="15.9" customHeight="1" x14ac:dyDescent="0.3">
      <c r="A316" s="296"/>
      <c r="B316" s="296"/>
      <c r="C316" s="296"/>
      <c r="D316" s="296"/>
      <c r="E316" s="296"/>
      <c r="F316" s="296"/>
      <c r="G316" s="296"/>
      <c r="H316" s="411"/>
      <c r="I316" s="411"/>
      <c r="J316" s="296"/>
    </row>
    <row r="317" spans="1:10" s="338" customFormat="1" ht="15.9" customHeight="1" x14ac:dyDescent="0.3">
      <c r="A317" s="296"/>
      <c r="B317" s="296"/>
      <c r="C317" s="296"/>
      <c r="D317" s="296"/>
      <c r="E317" s="296"/>
      <c r="F317" s="296"/>
      <c r="G317" s="296"/>
      <c r="H317" s="411"/>
      <c r="I317" s="411"/>
      <c r="J317" s="296"/>
    </row>
    <row r="318" spans="1:10" s="338" customFormat="1" ht="15.9" customHeight="1" x14ac:dyDescent="0.3">
      <c r="A318" s="296"/>
      <c r="B318" s="296"/>
      <c r="C318" s="296"/>
      <c r="D318" s="296"/>
      <c r="E318" s="296"/>
      <c r="F318" s="296"/>
      <c r="G318" s="296"/>
      <c r="H318" s="411"/>
      <c r="I318" s="411"/>
      <c r="J318" s="296"/>
    </row>
    <row r="319" spans="1:10" s="338" customFormat="1" ht="15.9" customHeight="1" x14ac:dyDescent="0.3">
      <c r="A319" s="296"/>
      <c r="B319" s="296"/>
      <c r="C319" s="296"/>
      <c r="D319" s="296"/>
      <c r="E319" s="296"/>
      <c r="F319" s="296"/>
      <c r="G319" s="296"/>
      <c r="H319" s="411"/>
      <c r="I319" s="411"/>
      <c r="J319" s="296"/>
    </row>
    <row r="320" spans="1:10" s="338" customFormat="1" ht="15.9" customHeight="1" x14ac:dyDescent="0.3">
      <c r="A320" s="296"/>
      <c r="B320" s="296"/>
      <c r="C320" s="296"/>
      <c r="D320" s="296"/>
      <c r="E320" s="296"/>
      <c r="F320" s="296"/>
      <c r="G320" s="296"/>
      <c r="H320" s="411"/>
      <c r="I320" s="411"/>
      <c r="J320" s="296"/>
    </row>
    <row r="321" spans="1:10" s="338" customFormat="1" ht="15.9" customHeight="1" x14ac:dyDescent="0.3">
      <c r="A321" s="296"/>
      <c r="B321" s="296"/>
      <c r="C321" s="296"/>
      <c r="D321" s="296"/>
      <c r="E321" s="296"/>
      <c r="F321" s="296"/>
      <c r="G321" s="296"/>
      <c r="H321" s="411"/>
      <c r="I321" s="411"/>
      <c r="J321" s="296"/>
    </row>
    <row r="322" spans="1:10" s="338" customFormat="1" ht="15.9" customHeight="1" x14ac:dyDescent="0.3">
      <c r="A322" s="296"/>
      <c r="B322" s="296"/>
      <c r="C322" s="296"/>
      <c r="D322" s="296"/>
      <c r="E322" s="296"/>
      <c r="F322" s="296"/>
      <c r="G322" s="296"/>
      <c r="H322" s="411"/>
      <c r="I322" s="411"/>
      <c r="J322" s="296"/>
    </row>
    <row r="323" spans="1:10" s="338" customFormat="1" ht="15.9" customHeight="1" x14ac:dyDescent="0.3">
      <c r="A323" s="296"/>
      <c r="B323" s="296"/>
      <c r="C323" s="296"/>
      <c r="D323" s="296"/>
      <c r="E323" s="296"/>
      <c r="F323" s="296"/>
      <c r="G323" s="296"/>
      <c r="H323" s="411"/>
      <c r="I323" s="411"/>
      <c r="J323" s="296"/>
    </row>
    <row r="324" spans="1:10" s="338" customFormat="1" ht="15.9" customHeight="1" x14ac:dyDescent="0.3">
      <c r="A324" s="296"/>
      <c r="B324" s="296"/>
      <c r="C324" s="296"/>
      <c r="D324" s="296"/>
      <c r="E324" s="296"/>
      <c r="F324" s="296"/>
      <c r="G324" s="296"/>
      <c r="H324" s="411"/>
      <c r="I324" s="411"/>
      <c r="J324" s="296"/>
    </row>
    <row r="325" spans="1:10" s="338" customFormat="1" ht="15.9" customHeight="1" x14ac:dyDescent="0.3">
      <c r="A325" s="296"/>
      <c r="B325" s="296"/>
      <c r="C325" s="296"/>
      <c r="D325" s="296"/>
      <c r="E325" s="296"/>
      <c r="F325" s="296"/>
      <c r="G325" s="296"/>
      <c r="H325" s="411"/>
      <c r="I325" s="411"/>
      <c r="J325" s="296"/>
    </row>
    <row r="326" spans="1:10" s="338" customFormat="1" ht="15.9" customHeight="1" x14ac:dyDescent="0.3">
      <c r="A326" s="296"/>
      <c r="B326" s="296"/>
      <c r="C326" s="296"/>
      <c r="D326" s="296"/>
      <c r="E326" s="296"/>
      <c r="F326" s="296"/>
      <c r="G326" s="296"/>
      <c r="H326" s="411"/>
      <c r="I326" s="411"/>
      <c r="J326" s="296"/>
    </row>
    <row r="327" spans="1:10" s="338" customFormat="1" ht="15.9" customHeight="1" x14ac:dyDescent="0.3">
      <c r="A327" s="296"/>
      <c r="B327" s="296"/>
      <c r="C327" s="296"/>
      <c r="D327" s="296"/>
      <c r="E327" s="296"/>
      <c r="F327" s="296"/>
      <c r="G327" s="296"/>
      <c r="H327" s="411"/>
      <c r="I327" s="411"/>
      <c r="J327" s="296"/>
    </row>
    <row r="328" spans="1:10" s="338" customFormat="1" ht="15.9" customHeight="1" x14ac:dyDescent="0.3">
      <c r="A328" s="296"/>
      <c r="B328" s="296"/>
      <c r="C328" s="296"/>
      <c r="D328" s="296"/>
      <c r="E328" s="296"/>
      <c r="F328" s="296"/>
      <c r="G328" s="296"/>
      <c r="H328" s="411"/>
      <c r="I328" s="411"/>
      <c r="J328" s="296"/>
    </row>
    <row r="329" spans="1:10" s="338" customFormat="1" ht="15.9" customHeight="1" x14ac:dyDescent="0.3">
      <c r="A329" s="296"/>
      <c r="B329" s="296"/>
      <c r="C329" s="296"/>
      <c r="D329" s="296"/>
      <c r="E329" s="296"/>
      <c r="F329" s="296"/>
      <c r="G329" s="296"/>
      <c r="H329" s="411"/>
      <c r="I329" s="411"/>
      <c r="J329" s="296"/>
    </row>
    <row r="330" spans="1:10" s="338" customFormat="1" ht="15.9" customHeight="1" x14ac:dyDescent="0.3">
      <c r="A330" s="296"/>
      <c r="B330" s="296"/>
      <c r="C330" s="296"/>
      <c r="D330" s="296"/>
      <c r="E330" s="296"/>
      <c r="F330" s="296"/>
      <c r="G330" s="296"/>
      <c r="H330" s="411"/>
      <c r="I330" s="411"/>
      <c r="J330" s="296"/>
    </row>
    <row r="331" spans="1:10" s="338" customFormat="1" ht="15.9" customHeight="1" x14ac:dyDescent="0.3">
      <c r="A331" s="296"/>
      <c r="B331" s="296"/>
      <c r="C331" s="296"/>
      <c r="D331" s="296"/>
      <c r="E331" s="296"/>
      <c r="F331" s="296"/>
      <c r="G331" s="296"/>
      <c r="H331" s="411"/>
      <c r="I331" s="411"/>
      <c r="J331" s="296"/>
    </row>
    <row r="332" spans="1:10" s="338" customFormat="1" ht="15.9" customHeight="1" x14ac:dyDescent="0.3">
      <c r="A332" s="296"/>
      <c r="B332" s="296"/>
      <c r="C332" s="296"/>
      <c r="D332" s="296"/>
      <c r="E332" s="296"/>
      <c r="F332" s="296"/>
      <c r="G332" s="296"/>
      <c r="H332" s="411"/>
      <c r="I332" s="411"/>
      <c r="J332" s="296"/>
    </row>
    <row r="333" spans="1:10" s="338" customFormat="1" ht="15.9" customHeight="1" x14ac:dyDescent="0.3">
      <c r="A333" s="296"/>
      <c r="B333" s="296"/>
      <c r="C333" s="296"/>
      <c r="D333" s="296"/>
      <c r="E333" s="296"/>
      <c r="F333" s="296"/>
      <c r="G333" s="296"/>
      <c r="H333" s="411"/>
      <c r="I333" s="411"/>
      <c r="J333" s="296"/>
    </row>
    <row r="334" spans="1:10" s="338" customFormat="1" ht="15.9" customHeight="1" x14ac:dyDescent="0.3">
      <c r="A334" s="296"/>
      <c r="B334" s="296"/>
      <c r="C334" s="296"/>
      <c r="D334" s="296"/>
      <c r="E334" s="296"/>
      <c r="F334" s="296"/>
      <c r="G334" s="296"/>
      <c r="H334" s="411"/>
      <c r="I334" s="411"/>
      <c r="J334" s="296"/>
    </row>
    <row r="335" spans="1:10" s="338" customFormat="1" ht="15.9" customHeight="1" x14ac:dyDescent="0.3">
      <c r="A335" s="296"/>
      <c r="B335" s="296"/>
      <c r="C335" s="296"/>
      <c r="D335" s="296"/>
      <c r="E335" s="296"/>
      <c r="F335" s="296"/>
      <c r="G335" s="296"/>
      <c r="H335" s="411"/>
      <c r="I335" s="411"/>
      <c r="J335" s="296"/>
    </row>
    <row r="336" spans="1:10" s="338" customFormat="1" ht="15.9" customHeight="1" x14ac:dyDescent="0.3">
      <c r="A336" s="296"/>
      <c r="B336" s="296"/>
      <c r="C336" s="296"/>
      <c r="D336" s="296"/>
      <c r="E336" s="296"/>
      <c r="F336" s="296"/>
      <c r="G336" s="296"/>
      <c r="H336" s="411"/>
      <c r="I336" s="411"/>
      <c r="J336" s="296"/>
    </row>
    <row r="337" spans="1:10" s="338" customFormat="1" ht="15.9" customHeight="1" x14ac:dyDescent="0.3">
      <c r="A337" s="296"/>
      <c r="B337" s="296"/>
      <c r="C337" s="296"/>
      <c r="D337" s="296"/>
      <c r="E337" s="296"/>
      <c r="F337" s="296"/>
      <c r="G337" s="296"/>
      <c r="H337" s="411"/>
      <c r="I337" s="411"/>
      <c r="J337" s="296"/>
    </row>
    <row r="338" spans="1:10" s="338" customFormat="1" ht="15.9" customHeight="1" x14ac:dyDescent="0.3">
      <c r="A338" s="296"/>
      <c r="B338" s="296"/>
      <c r="C338" s="296"/>
      <c r="D338" s="296"/>
      <c r="E338" s="296"/>
      <c r="F338" s="296"/>
      <c r="G338" s="296"/>
      <c r="H338" s="411"/>
      <c r="I338" s="411"/>
      <c r="J338" s="296"/>
    </row>
    <row r="339" spans="1:10" s="338" customFormat="1" ht="15.9" customHeight="1" x14ac:dyDescent="0.3">
      <c r="A339" s="296"/>
      <c r="B339" s="296"/>
      <c r="C339" s="296"/>
      <c r="D339" s="296"/>
      <c r="E339" s="296"/>
      <c r="F339" s="296"/>
      <c r="G339" s="296"/>
      <c r="H339" s="411"/>
      <c r="I339" s="411"/>
      <c r="J339" s="296"/>
    </row>
    <row r="340" spans="1:10" s="338" customFormat="1" ht="15.9" customHeight="1" x14ac:dyDescent="0.3">
      <c r="A340" s="296"/>
      <c r="B340" s="296"/>
      <c r="C340" s="296"/>
      <c r="D340" s="296"/>
      <c r="E340" s="296"/>
      <c r="F340" s="296"/>
      <c r="G340" s="296"/>
      <c r="H340" s="411"/>
      <c r="I340" s="411"/>
      <c r="J340" s="296"/>
    </row>
    <row r="341" spans="1:10" s="338" customFormat="1" ht="15.9" customHeight="1" x14ac:dyDescent="0.3">
      <c r="A341" s="296"/>
      <c r="B341" s="296"/>
      <c r="C341" s="296"/>
      <c r="D341" s="296"/>
      <c r="E341" s="296"/>
      <c r="F341" s="296"/>
      <c r="G341" s="296"/>
      <c r="H341" s="411"/>
      <c r="I341" s="411"/>
      <c r="J341" s="296"/>
    </row>
    <row r="342" spans="1:10" s="338" customFormat="1" ht="15.9" customHeight="1" x14ac:dyDescent="0.3">
      <c r="A342" s="296"/>
      <c r="B342" s="296"/>
      <c r="C342" s="296"/>
      <c r="D342" s="296"/>
      <c r="E342" s="296"/>
      <c r="F342" s="296"/>
      <c r="G342" s="296"/>
      <c r="H342" s="411"/>
      <c r="I342" s="411"/>
      <c r="J342" s="296"/>
    </row>
    <row r="343" spans="1:10" s="338" customFormat="1" ht="15.9" customHeight="1" x14ac:dyDescent="0.3">
      <c r="A343" s="296"/>
      <c r="B343" s="296"/>
      <c r="C343" s="296"/>
      <c r="D343" s="296"/>
      <c r="E343" s="296"/>
      <c r="F343" s="296"/>
      <c r="G343" s="296"/>
      <c r="H343" s="411"/>
      <c r="I343" s="411"/>
      <c r="J343" s="296"/>
    </row>
    <row r="344" spans="1:10" s="338" customFormat="1" ht="15.9" customHeight="1" x14ac:dyDescent="0.3">
      <c r="A344" s="296"/>
      <c r="B344" s="296"/>
      <c r="C344" s="296"/>
      <c r="D344" s="296"/>
      <c r="E344" s="296"/>
      <c r="F344" s="296"/>
      <c r="G344" s="296"/>
      <c r="H344" s="411"/>
      <c r="I344" s="411"/>
      <c r="J344" s="296"/>
    </row>
    <row r="345" spans="1:10" s="338" customFormat="1" ht="15.9" customHeight="1" x14ac:dyDescent="0.3">
      <c r="A345" s="296"/>
      <c r="B345" s="296"/>
      <c r="C345" s="296"/>
      <c r="D345" s="296"/>
      <c r="E345" s="296"/>
      <c r="F345" s="296"/>
      <c r="G345" s="296"/>
      <c r="H345" s="411"/>
      <c r="I345" s="411"/>
      <c r="J345" s="296"/>
    </row>
    <row r="346" spans="1:10" s="338" customFormat="1" ht="15.9" customHeight="1" x14ac:dyDescent="0.3">
      <c r="A346" s="296"/>
      <c r="B346" s="296"/>
      <c r="C346" s="296"/>
      <c r="D346" s="296"/>
      <c r="E346" s="296"/>
      <c r="F346" s="296"/>
      <c r="G346" s="296"/>
      <c r="H346" s="411"/>
      <c r="I346" s="411"/>
      <c r="J346" s="296"/>
    </row>
    <row r="347" spans="1:10" s="338" customFormat="1" ht="15.9" customHeight="1" x14ac:dyDescent="0.3">
      <c r="A347" s="296"/>
      <c r="B347" s="296"/>
      <c r="C347" s="296"/>
      <c r="D347" s="296"/>
      <c r="E347" s="296"/>
      <c r="F347" s="296"/>
      <c r="G347" s="296"/>
      <c r="H347" s="411"/>
      <c r="I347" s="411"/>
      <c r="J347" s="296"/>
    </row>
    <row r="348" spans="1:10" s="338" customFormat="1" ht="15.9" customHeight="1" x14ac:dyDescent="0.3">
      <c r="A348" s="296"/>
      <c r="B348" s="296"/>
      <c r="C348" s="296"/>
      <c r="D348" s="296"/>
      <c r="E348" s="296"/>
      <c r="F348" s="296"/>
      <c r="G348" s="296"/>
      <c r="H348" s="411"/>
      <c r="I348" s="411"/>
      <c r="J348" s="296"/>
    </row>
    <row r="349" spans="1:10" s="338" customFormat="1" ht="15.9" customHeight="1" x14ac:dyDescent="0.3">
      <c r="A349" s="296"/>
      <c r="B349" s="296"/>
      <c r="C349" s="296"/>
      <c r="D349" s="296"/>
      <c r="E349" s="296"/>
      <c r="F349" s="296"/>
      <c r="G349" s="296"/>
      <c r="H349" s="411"/>
      <c r="I349" s="411"/>
      <c r="J349" s="296"/>
    </row>
    <row r="350" spans="1:10" s="338" customFormat="1" ht="15.9" customHeight="1" x14ac:dyDescent="0.3">
      <c r="A350" s="296"/>
      <c r="B350" s="296"/>
      <c r="C350" s="296"/>
      <c r="D350" s="296"/>
      <c r="E350" s="296"/>
      <c r="F350" s="296"/>
      <c r="G350" s="296"/>
      <c r="H350" s="411"/>
      <c r="I350" s="411"/>
      <c r="J350" s="296"/>
    </row>
    <row r="351" spans="1:10" s="338" customFormat="1" ht="15.9" customHeight="1" x14ac:dyDescent="0.3">
      <c r="A351" s="296"/>
      <c r="B351" s="296"/>
      <c r="C351" s="296"/>
      <c r="D351" s="296"/>
      <c r="E351" s="296"/>
      <c r="F351" s="296"/>
      <c r="G351" s="296"/>
      <c r="H351" s="411"/>
      <c r="I351" s="411"/>
      <c r="J351" s="296"/>
    </row>
    <row r="352" spans="1:10" s="338" customFormat="1" ht="15.9" customHeight="1" x14ac:dyDescent="0.3">
      <c r="A352" s="296"/>
      <c r="B352" s="296"/>
      <c r="C352" s="296"/>
      <c r="D352" s="296"/>
      <c r="E352" s="296"/>
      <c r="F352" s="296"/>
      <c r="G352" s="296"/>
      <c r="H352" s="411"/>
      <c r="I352" s="411"/>
      <c r="J352" s="296"/>
    </row>
    <row r="353" spans="1:10" s="338" customFormat="1" ht="15.9" customHeight="1" x14ac:dyDescent="0.3">
      <c r="A353" s="296"/>
      <c r="B353" s="296"/>
      <c r="C353" s="296"/>
      <c r="D353" s="296"/>
      <c r="E353" s="296"/>
      <c r="F353" s="296"/>
      <c r="G353" s="296"/>
      <c r="H353" s="411"/>
      <c r="I353" s="411"/>
      <c r="J353" s="296"/>
    </row>
    <row r="354" spans="1:10" s="338" customFormat="1" ht="15.9" customHeight="1" x14ac:dyDescent="0.3">
      <c r="A354" s="296"/>
      <c r="B354" s="296"/>
      <c r="C354" s="296"/>
      <c r="D354" s="296"/>
      <c r="E354" s="296"/>
      <c r="F354" s="296"/>
      <c r="G354" s="296"/>
      <c r="H354" s="411"/>
      <c r="I354" s="411"/>
      <c r="J354" s="296"/>
    </row>
    <row r="355" spans="1:10" s="338" customFormat="1" ht="15.9" customHeight="1" x14ac:dyDescent="0.3">
      <c r="A355" s="296"/>
      <c r="B355" s="296"/>
      <c r="C355" s="296"/>
      <c r="D355" s="296"/>
      <c r="E355" s="296"/>
      <c r="F355" s="296"/>
      <c r="G355" s="296"/>
      <c r="H355" s="411"/>
      <c r="I355" s="411"/>
      <c r="J355" s="296"/>
    </row>
    <row r="356" spans="1:10" s="338" customFormat="1" ht="15.9" customHeight="1" x14ac:dyDescent="0.3">
      <c r="A356" s="296"/>
      <c r="B356" s="296"/>
      <c r="C356" s="296"/>
      <c r="D356" s="296"/>
      <c r="E356" s="296"/>
      <c r="F356" s="296"/>
      <c r="G356" s="296"/>
      <c r="H356" s="411"/>
      <c r="I356" s="411"/>
      <c r="J356" s="296"/>
    </row>
    <row r="357" spans="1:10" s="338" customFormat="1" ht="15.9" customHeight="1" x14ac:dyDescent="0.3">
      <c r="A357" s="296"/>
      <c r="B357" s="296"/>
      <c r="C357" s="296"/>
      <c r="D357" s="296"/>
      <c r="E357" s="296"/>
      <c r="F357" s="296"/>
      <c r="G357" s="296"/>
      <c r="H357" s="411"/>
      <c r="I357" s="411"/>
      <c r="J357" s="296"/>
    </row>
    <row r="358" spans="1:10" s="338" customFormat="1" ht="15.9" customHeight="1" x14ac:dyDescent="0.3">
      <c r="A358" s="296"/>
      <c r="B358" s="296"/>
      <c r="C358" s="296"/>
      <c r="D358" s="296"/>
      <c r="E358" s="296"/>
      <c r="F358" s="296"/>
      <c r="G358" s="296"/>
      <c r="H358" s="411"/>
      <c r="I358" s="411"/>
      <c r="J358" s="296"/>
    </row>
    <row r="359" spans="1:10" s="338" customFormat="1" ht="15.9" customHeight="1" x14ac:dyDescent="0.3">
      <c r="A359" s="296"/>
      <c r="B359" s="296"/>
      <c r="C359" s="296"/>
      <c r="D359" s="296"/>
      <c r="E359" s="296"/>
      <c r="F359" s="296"/>
      <c r="G359" s="296"/>
      <c r="H359" s="411"/>
      <c r="I359" s="411"/>
      <c r="J359" s="296"/>
    </row>
    <row r="360" spans="1:10" s="338" customFormat="1" ht="15.9" customHeight="1" x14ac:dyDescent="0.3">
      <c r="A360" s="296"/>
      <c r="B360" s="296"/>
      <c r="C360" s="296"/>
      <c r="D360" s="296"/>
      <c r="E360" s="296"/>
      <c r="F360" s="296"/>
      <c r="G360" s="296"/>
      <c r="H360" s="411"/>
      <c r="I360" s="411"/>
      <c r="J360" s="296"/>
    </row>
    <row r="361" spans="1:10" s="338" customFormat="1" ht="15.9" customHeight="1" x14ac:dyDescent="0.3">
      <c r="A361" s="296"/>
      <c r="B361" s="296"/>
      <c r="C361" s="296"/>
      <c r="D361" s="296"/>
      <c r="E361" s="296"/>
      <c r="F361" s="296"/>
      <c r="G361" s="296"/>
      <c r="H361" s="411"/>
      <c r="I361" s="411"/>
      <c r="J361" s="296"/>
    </row>
    <row r="362" spans="1:10" s="338" customFormat="1" ht="15.9" customHeight="1" x14ac:dyDescent="0.3">
      <c r="A362" s="296"/>
      <c r="B362" s="296"/>
      <c r="C362" s="296"/>
      <c r="D362" s="296"/>
      <c r="E362" s="296"/>
      <c r="F362" s="296"/>
      <c r="G362" s="296"/>
      <c r="H362" s="411"/>
      <c r="I362" s="411"/>
      <c r="J362" s="296"/>
    </row>
    <row r="363" spans="1:10" s="338" customFormat="1" ht="15.9" customHeight="1" x14ac:dyDescent="0.3">
      <c r="A363" s="296"/>
      <c r="B363" s="296"/>
      <c r="C363" s="296"/>
      <c r="D363" s="296"/>
      <c r="E363" s="296"/>
      <c r="F363" s="296"/>
      <c r="G363" s="296"/>
      <c r="H363" s="411"/>
      <c r="I363" s="411"/>
      <c r="J363" s="296"/>
    </row>
    <row r="364" spans="1:10" s="338" customFormat="1" ht="15.9" customHeight="1" x14ac:dyDescent="0.3">
      <c r="A364" s="296"/>
      <c r="B364" s="296"/>
      <c r="C364" s="296"/>
      <c r="D364" s="296"/>
      <c r="E364" s="296"/>
      <c r="F364" s="296"/>
      <c r="G364" s="296"/>
      <c r="H364" s="411"/>
      <c r="I364" s="411"/>
      <c r="J364" s="296"/>
    </row>
    <row r="365" spans="1:10" s="338" customFormat="1" ht="15.9" customHeight="1" x14ac:dyDescent="0.3">
      <c r="A365" s="296"/>
      <c r="B365" s="296"/>
      <c r="C365" s="296"/>
      <c r="D365" s="296"/>
      <c r="E365" s="296"/>
      <c r="F365" s="296"/>
      <c r="G365" s="296"/>
      <c r="H365" s="411"/>
      <c r="I365" s="411"/>
      <c r="J365" s="296"/>
    </row>
    <row r="366" spans="1:10" s="338" customFormat="1" ht="15.9" customHeight="1" x14ac:dyDescent="0.3">
      <c r="A366" s="296"/>
      <c r="B366" s="296"/>
      <c r="C366" s="296"/>
      <c r="D366" s="296"/>
      <c r="E366" s="296"/>
      <c r="F366" s="296"/>
      <c r="G366" s="296"/>
      <c r="H366" s="411"/>
      <c r="I366" s="411"/>
      <c r="J366" s="296"/>
    </row>
    <row r="367" spans="1:10" s="338" customFormat="1" ht="15.9" customHeight="1" x14ac:dyDescent="0.3">
      <c r="A367" s="296"/>
      <c r="B367" s="296"/>
      <c r="C367" s="296"/>
      <c r="D367" s="296"/>
      <c r="E367" s="296"/>
      <c r="F367" s="296"/>
      <c r="G367" s="296"/>
      <c r="H367" s="411"/>
      <c r="I367" s="411"/>
      <c r="J367" s="296"/>
    </row>
    <row r="368" spans="1:10" s="338" customFormat="1" ht="15.9" customHeight="1" x14ac:dyDescent="0.3">
      <c r="A368" s="296"/>
      <c r="B368" s="296"/>
      <c r="C368" s="296"/>
      <c r="D368" s="296"/>
      <c r="E368" s="296"/>
      <c r="F368" s="296"/>
      <c r="G368" s="296"/>
      <c r="H368" s="411"/>
      <c r="I368" s="411"/>
      <c r="J368" s="296"/>
    </row>
    <row r="369" spans="1:10" s="338" customFormat="1" ht="15.9" customHeight="1" x14ac:dyDescent="0.3">
      <c r="A369" s="296"/>
      <c r="B369" s="296"/>
      <c r="C369" s="296"/>
      <c r="D369" s="296"/>
      <c r="E369" s="296"/>
      <c r="F369" s="296"/>
      <c r="G369" s="296"/>
      <c r="H369" s="411"/>
      <c r="I369" s="411"/>
      <c r="J369" s="296"/>
    </row>
    <row r="370" spans="1:10" s="338" customFormat="1" ht="15.9" customHeight="1" x14ac:dyDescent="0.3">
      <c r="A370" s="296"/>
      <c r="B370" s="296"/>
      <c r="C370" s="296"/>
      <c r="D370" s="296"/>
      <c r="E370" s="296"/>
      <c r="F370" s="296"/>
      <c r="G370" s="296"/>
      <c r="H370" s="411"/>
      <c r="I370" s="411"/>
      <c r="J370" s="296"/>
    </row>
    <row r="371" spans="1:10" s="338" customFormat="1" ht="15.9" customHeight="1" x14ac:dyDescent="0.3">
      <c r="A371" s="296"/>
      <c r="B371" s="296"/>
      <c r="C371" s="296"/>
      <c r="D371" s="296"/>
      <c r="E371" s="296"/>
      <c r="F371" s="296"/>
      <c r="G371" s="296"/>
      <c r="H371" s="411"/>
      <c r="I371" s="411"/>
      <c r="J371" s="296"/>
    </row>
    <row r="372" spans="1:10" s="338" customFormat="1" ht="15.9" customHeight="1" x14ac:dyDescent="0.3">
      <c r="A372" s="296"/>
      <c r="B372" s="296"/>
      <c r="C372" s="296"/>
      <c r="D372" s="296"/>
      <c r="E372" s="296"/>
      <c r="F372" s="296"/>
      <c r="G372" s="296"/>
      <c r="H372" s="411"/>
      <c r="I372" s="411"/>
      <c r="J372" s="296"/>
    </row>
    <row r="373" spans="1:10" s="338" customFormat="1" ht="15.9" customHeight="1" x14ac:dyDescent="0.3">
      <c r="A373" s="296"/>
      <c r="B373" s="296"/>
      <c r="C373" s="296"/>
      <c r="D373" s="296"/>
      <c r="E373" s="296"/>
      <c r="F373" s="296"/>
      <c r="G373" s="296"/>
      <c r="H373" s="411"/>
      <c r="I373" s="411"/>
      <c r="J373" s="296"/>
    </row>
    <row r="374" spans="1:10" s="338" customFormat="1" ht="15.9" customHeight="1" x14ac:dyDescent="0.3">
      <c r="A374" s="296"/>
      <c r="B374" s="296"/>
      <c r="C374" s="296"/>
      <c r="D374" s="296"/>
      <c r="E374" s="296"/>
      <c r="F374" s="296"/>
      <c r="G374" s="296"/>
      <c r="H374" s="411"/>
      <c r="I374" s="411"/>
      <c r="J374" s="296"/>
    </row>
    <row r="375" spans="1:10" s="338" customFormat="1" ht="15.9" customHeight="1" x14ac:dyDescent="0.3">
      <c r="A375" s="296"/>
      <c r="B375" s="296"/>
      <c r="C375" s="296"/>
      <c r="D375" s="296"/>
      <c r="E375" s="296"/>
      <c r="F375" s="296"/>
      <c r="G375" s="296"/>
      <c r="H375" s="411"/>
      <c r="I375" s="411"/>
      <c r="J375" s="296"/>
    </row>
    <row r="376" spans="1:10" s="338" customFormat="1" ht="15.9" customHeight="1" x14ac:dyDescent="0.3">
      <c r="A376" s="296"/>
      <c r="B376" s="296"/>
      <c r="C376" s="296"/>
      <c r="D376" s="296"/>
      <c r="E376" s="296"/>
      <c r="F376" s="296"/>
      <c r="G376" s="296"/>
      <c r="H376" s="411"/>
      <c r="I376" s="411"/>
      <c r="J376" s="296"/>
    </row>
    <row r="377" spans="1:10" s="338" customFormat="1" ht="15.9" customHeight="1" x14ac:dyDescent="0.3">
      <c r="A377" s="296"/>
      <c r="B377" s="296"/>
      <c r="C377" s="296"/>
      <c r="D377" s="296"/>
      <c r="E377" s="296"/>
      <c r="F377" s="296"/>
      <c r="G377" s="296"/>
      <c r="H377" s="411"/>
      <c r="I377" s="411"/>
      <c r="J377" s="296"/>
    </row>
    <row r="378" spans="1:10" s="338" customFormat="1" ht="15.9" customHeight="1" x14ac:dyDescent="0.3">
      <c r="A378" s="296"/>
      <c r="B378" s="296"/>
      <c r="C378" s="296"/>
      <c r="D378" s="296"/>
      <c r="E378" s="296"/>
      <c r="F378" s="296"/>
      <c r="G378" s="296"/>
      <c r="H378" s="411"/>
      <c r="I378" s="411"/>
      <c r="J378" s="296"/>
    </row>
    <row r="379" spans="1:10" s="338" customFormat="1" ht="15.9" customHeight="1" x14ac:dyDescent="0.3">
      <c r="A379" s="296"/>
      <c r="B379" s="296"/>
      <c r="C379" s="296"/>
      <c r="D379" s="296"/>
      <c r="E379" s="296"/>
      <c r="F379" s="296"/>
      <c r="G379" s="296"/>
      <c r="H379" s="411"/>
      <c r="I379" s="411"/>
      <c r="J379" s="296"/>
    </row>
    <row r="380" spans="1:10" s="338" customFormat="1" ht="15.9" customHeight="1" x14ac:dyDescent="0.3">
      <c r="A380" s="296"/>
      <c r="B380" s="296"/>
      <c r="C380" s="296"/>
      <c r="D380" s="296"/>
      <c r="E380" s="296"/>
      <c r="F380" s="296"/>
      <c r="G380" s="296"/>
      <c r="H380" s="411"/>
      <c r="I380" s="411"/>
      <c r="J380" s="296"/>
    </row>
    <row r="381" spans="1:10" s="338" customFormat="1" ht="15.9" customHeight="1" x14ac:dyDescent="0.3">
      <c r="A381" s="296"/>
      <c r="B381" s="296"/>
      <c r="C381" s="296"/>
      <c r="D381" s="296"/>
      <c r="E381" s="296"/>
      <c r="F381" s="296"/>
      <c r="G381" s="296"/>
      <c r="H381" s="411"/>
      <c r="I381" s="411"/>
      <c r="J381" s="296"/>
    </row>
    <row r="382" spans="1:10" s="338" customFormat="1" ht="15.9" customHeight="1" x14ac:dyDescent="0.3">
      <c r="A382" s="296"/>
      <c r="B382" s="296"/>
      <c r="C382" s="296"/>
      <c r="D382" s="296"/>
      <c r="E382" s="296"/>
      <c r="F382" s="296"/>
      <c r="G382" s="296"/>
      <c r="H382" s="411"/>
      <c r="I382" s="411"/>
      <c r="J382" s="296"/>
    </row>
    <row r="383" spans="1:10" s="338" customFormat="1" ht="15.9" customHeight="1" x14ac:dyDescent="0.3">
      <c r="A383" s="296"/>
      <c r="B383" s="296"/>
      <c r="C383" s="296"/>
      <c r="D383" s="296"/>
      <c r="E383" s="296"/>
      <c r="F383" s="296"/>
      <c r="G383" s="296"/>
      <c r="H383" s="411"/>
      <c r="I383" s="411"/>
      <c r="J383" s="296"/>
    </row>
    <row r="384" spans="1:10" s="338" customFormat="1" ht="15.9" customHeight="1" x14ac:dyDescent="0.3">
      <c r="A384" s="296"/>
      <c r="B384" s="296"/>
      <c r="C384" s="296"/>
      <c r="D384" s="296"/>
      <c r="E384" s="296"/>
      <c r="F384" s="296"/>
      <c r="G384" s="296"/>
      <c r="H384" s="411"/>
      <c r="I384" s="411"/>
      <c r="J384" s="296"/>
    </row>
    <row r="385" spans="1:10" s="338" customFormat="1" ht="15.9" customHeight="1" x14ac:dyDescent="0.3">
      <c r="A385" s="296"/>
      <c r="B385" s="296"/>
      <c r="C385" s="296"/>
      <c r="D385" s="296"/>
      <c r="E385" s="296"/>
      <c r="F385" s="296"/>
      <c r="G385" s="296"/>
      <c r="H385" s="411"/>
      <c r="I385" s="411"/>
      <c r="J385" s="296"/>
    </row>
    <row r="386" spans="1:10" s="338" customFormat="1" ht="15.9" customHeight="1" x14ac:dyDescent="0.3">
      <c r="A386" s="296"/>
      <c r="B386" s="296"/>
      <c r="C386" s="296"/>
      <c r="D386" s="296"/>
      <c r="E386" s="296"/>
      <c r="F386" s="296"/>
      <c r="G386" s="296"/>
      <c r="H386" s="411"/>
      <c r="I386" s="411"/>
      <c r="J386" s="296"/>
    </row>
    <row r="387" spans="1:10" s="338" customFormat="1" ht="15.9" customHeight="1" x14ac:dyDescent="0.3">
      <c r="A387" s="296"/>
      <c r="B387" s="296"/>
      <c r="C387" s="296"/>
      <c r="D387" s="296"/>
      <c r="E387" s="296"/>
      <c r="F387" s="296"/>
      <c r="G387" s="296"/>
      <c r="H387" s="411"/>
      <c r="I387" s="411"/>
      <c r="J387" s="296"/>
    </row>
    <row r="388" spans="1:10" s="338" customFormat="1" ht="15.9" customHeight="1" x14ac:dyDescent="0.3">
      <c r="A388" s="296"/>
      <c r="B388" s="296"/>
      <c r="C388" s="296"/>
      <c r="D388" s="296"/>
      <c r="E388" s="296"/>
      <c r="F388" s="296"/>
      <c r="G388" s="296"/>
      <c r="H388" s="411"/>
      <c r="I388" s="411"/>
      <c r="J388" s="296"/>
    </row>
    <row r="389" spans="1:10" s="338" customFormat="1" ht="15.9" customHeight="1" x14ac:dyDescent="0.3">
      <c r="A389" s="296"/>
      <c r="B389" s="296"/>
      <c r="C389" s="296"/>
      <c r="D389" s="296"/>
      <c r="E389" s="296"/>
      <c r="F389" s="296"/>
      <c r="G389" s="296"/>
      <c r="H389" s="411"/>
      <c r="I389" s="411"/>
      <c r="J389" s="296"/>
    </row>
    <row r="390" spans="1:10" s="338" customFormat="1" ht="15.9" customHeight="1" x14ac:dyDescent="0.3">
      <c r="A390" s="296"/>
      <c r="B390" s="296"/>
      <c r="C390" s="296"/>
      <c r="D390" s="296"/>
      <c r="E390" s="296"/>
      <c r="F390" s="296"/>
      <c r="G390" s="296"/>
      <c r="H390" s="411"/>
      <c r="I390" s="411"/>
      <c r="J390" s="296"/>
    </row>
    <row r="391" spans="1:10" s="338" customFormat="1" ht="15.9" customHeight="1" x14ac:dyDescent="0.3">
      <c r="A391" s="296"/>
      <c r="B391" s="296"/>
      <c r="C391" s="296"/>
      <c r="D391" s="296"/>
      <c r="E391" s="296"/>
      <c r="F391" s="296"/>
      <c r="G391" s="296"/>
      <c r="H391" s="411"/>
      <c r="I391" s="411"/>
      <c r="J391" s="296"/>
    </row>
    <row r="392" spans="1:10" s="338" customFormat="1" ht="15.9" customHeight="1" x14ac:dyDescent="0.3">
      <c r="A392" s="296"/>
      <c r="B392" s="296"/>
      <c r="C392" s="296"/>
      <c r="D392" s="296"/>
      <c r="E392" s="296"/>
      <c r="F392" s="296"/>
      <c r="G392" s="296"/>
      <c r="H392" s="411"/>
      <c r="I392" s="411"/>
      <c r="J392" s="296"/>
    </row>
    <row r="393" spans="1:10" s="338" customFormat="1" ht="15.9" customHeight="1" x14ac:dyDescent="0.3">
      <c r="A393" s="296"/>
      <c r="B393" s="296"/>
      <c r="C393" s="296"/>
      <c r="D393" s="296"/>
      <c r="E393" s="296"/>
      <c r="F393" s="296"/>
      <c r="G393" s="296"/>
      <c r="H393" s="411"/>
      <c r="I393" s="411"/>
      <c r="J393" s="296"/>
    </row>
    <row r="394" spans="1:10" s="338" customFormat="1" ht="15.9" customHeight="1" x14ac:dyDescent="0.3">
      <c r="A394" s="296"/>
      <c r="B394" s="296"/>
      <c r="C394" s="296"/>
      <c r="D394" s="296"/>
      <c r="E394" s="296"/>
      <c r="F394" s="296"/>
      <c r="G394" s="296"/>
      <c r="H394" s="411"/>
      <c r="I394" s="411"/>
      <c r="J394" s="296"/>
    </row>
    <row r="395" spans="1:10" s="338" customFormat="1" ht="15.9" customHeight="1" x14ac:dyDescent="0.3">
      <c r="A395" s="296"/>
      <c r="B395" s="296"/>
      <c r="C395" s="296"/>
      <c r="D395" s="296"/>
      <c r="E395" s="296"/>
      <c r="F395" s="296"/>
      <c r="G395" s="296"/>
      <c r="H395" s="411"/>
      <c r="I395" s="411"/>
      <c r="J395" s="296"/>
    </row>
    <row r="396" spans="1:10" s="338" customFormat="1" ht="15.9" customHeight="1" x14ac:dyDescent="0.3">
      <c r="A396" s="296"/>
      <c r="B396" s="296"/>
      <c r="C396" s="296"/>
      <c r="D396" s="296"/>
      <c r="E396" s="296"/>
      <c r="F396" s="296"/>
      <c r="G396" s="296"/>
      <c r="H396" s="411"/>
      <c r="I396" s="411"/>
      <c r="J396" s="296"/>
    </row>
    <row r="397" spans="1:10" s="338" customFormat="1" ht="15.9" customHeight="1" x14ac:dyDescent="0.3">
      <c r="A397" s="296"/>
      <c r="B397" s="296"/>
      <c r="C397" s="296"/>
      <c r="D397" s="296"/>
      <c r="E397" s="296"/>
      <c r="F397" s="296"/>
      <c r="G397" s="296"/>
      <c r="H397" s="411"/>
      <c r="I397" s="411"/>
      <c r="J397" s="296"/>
    </row>
    <row r="398" spans="1:10" s="338" customFormat="1" ht="15.9" customHeight="1" x14ac:dyDescent="0.3">
      <c r="A398" s="296"/>
      <c r="B398" s="296"/>
      <c r="C398" s="296"/>
      <c r="D398" s="296"/>
      <c r="E398" s="296"/>
      <c r="F398" s="296"/>
      <c r="G398" s="296"/>
      <c r="H398" s="411"/>
      <c r="I398" s="411"/>
      <c r="J398" s="296"/>
    </row>
    <row r="399" spans="1:10" s="338" customFormat="1" ht="15.9" customHeight="1" x14ac:dyDescent="0.3">
      <c r="A399" s="296"/>
      <c r="B399" s="296"/>
      <c r="C399" s="296"/>
      <c r="D399" s="296"/>
      <c r="E399" s="296"/>
      <c r="F399" s="296"/>
      <c r="G399" s="296"/>
      <c r="H399" s="411"/>
      <c r="I399" s="411"/>
      <c r="J399" s="296"/>
    </row>
    <row r="400" spans="1:10" s="338" customFormat="1" ht="15.9" customHeight="1" x14ac:dyDescent="0.3">
      <c r="A400" s="296"/>
      <c r="B400" s="296"/>
      <c r="C400" s="296"/>
      <c r="D400" s="296"/>
      <c r="E400" s="296"/>
      <c r="F400" s="296"/>
      <c r="G400" s="296"/>
      <c r="H400" s="411"/>
      <c r="I400" s="411"/>
      <c r="J400" s="296"/>
    </row>
    <row r="401" spans="1:10" s="338" customFormat="1" ht="15.9" customHeight="1" x14ac:dyDescent="0.3">
      <c r="A401" s="296"/>
      <c r="B401" s="296"/>
      <c r="C401" s="296"/>
      <c r="D401" s="296"/>
      <c r="E401" s="296"/>
      <c r="F401" s="296"/>
      <c r="G401" s="296"/>
      <c r="H401" s="411"/>
      <c r="I401" s="411"/>
      <c r="J401" s="296"/>
    </row>
    <row r="402" spans="1:10" s="338" customFormat="1" ht="15.9" customHeight="1" x14ac:dyDescent="0.3">
      <c r="A402" s="296"/>
      <c r="B402" s="296"/>
      <c r="C402" s="296"/>
      <c r="D402" s="296"/>
      <c r="E402" s="296"/>
      <c r="F402" s="296"/>
      <c r="G402" s="296"/>
      <c r="H402" s="411"/>
      <c r="I402" s="411"/>
      <c r="J402" s="296"/>
    </row>
    <row r="403" spans="1:10" s="338" customFormat="1" ht="15.9" customHeight="1" x14ac:dyDescent="0.3">
      <c r="A403" s="296"/>
      <c r="B403" s="296"/>
      <c r="C403" s="296"/>
      <c r="D403" s="296"/>
      <c r="E403" s="296"/>
      <c r="F403" s="296"/>
      <c r="G403" s="296"/>
      <c r="H403" s="411"/>
      <c r="I403" s="411"/>
      <c r="J403" s="296"/>
    </row>
    <row r="404" spans="1:10" s="338" customFormat="1" ht="15.9" customHeight="1" x14ac:dyDescent="0.3">
      <c r="A404" s="296"/>
      <c r="B404" s="296"/>
      <c r="C404" s="296"/>
      <c r="D404" s="296"/>
      <c r="E404" s="296"/>
      <c r="F404" s="296"/>
      <c r="G404" s="296"/>
      <c r="H404" s="411"/>
      <c r="I404" s="411"/>
      <c r="J404" s="296"/>
    </row>
    <row r="405" spans="1:10" s="338" customFormat="1" ht="15.9" customHeight="1" x14ac:dyDescent="0.3">
      <c r="A405" s="296"/>
      <c r="B405" s="296"/>
      <c r="C405" s="296"/>
      <c r="D405" s="296"/>
      <c r="E405" s="296"/>
      <c r="F405" s="296"/>
      <c r="G405" s="296"/>
      <c r="H405" s="411"/>
      <c r="I405" s="411"/>
      <c r="J405" s="296"/>
    </row>
    <row r="406" spans="1:10" s="338" customFormat="1" ht="15.9" customHeight="1" x14ac:dyDescent="0.3">
      <c r="A406" s="296"/>
      <c r="B406" s="296"/>
      <c r="C406" s="296"/>
      <c r="D406" s="296"/>
      <c r="E406" s="296"/>
      <c r="F406" s="296"/>
      <c r="G406" s="296"/>
      <c r="H406" s="411"/>
      <c r="I406" s="411"/>
      <c r="J406" s="296"/>
    </row>
    <row r="407" spans="1:10" s="338" customFormat="1" ht="15.9" customHeight="1" x14ac:dyDescent="0.3">
      <c r="A407" s="296"/>
      <c r="B407" s="296"/>
      <c r="C407" s="296"/>
      <c r="D407" s="296"/>
      <c r="E407" s="296"/>
      <c r="F407" s="296"/>
      <c r="G407" s="296"/>
      <c r="H407" s="411"/>
      <c r="I407" s="411"/>
      <c r="J407" s="296"/>
    </row>
    <row r="408" spans="1:10" s="338" customFormat="1" ht="15.9" customHeight="1" x14ac:dyDescent="0.3">
      <c r="A408" s="296"/>
      <c r="B408" s="296"/>
      <c r="C408" s="296"/>
      <c r="D408" s="296"/>
      <c r="E408" s="296"/>
      <c r="F408" s="296"/>
      <c r="G408" s="296"/>
      <c r="H408" s="411"/>
      <c r="I408" s="411"/>
      <c r="J408" s="296"/>
    </row>
    <row r="409" spans="1:10" s="338" customFormat="1" ht="15.9" customHeight="1" x14ac:dyDescent="0.3">
      <c r="A409" s="296"/>
      <c r="B409" s="296"/>
      <c r="C409" s="296"/>
      <c r="D409" s="296"/>
      <c r="E409" s="296"/>
      <c r="F409" s="296"/>
      <c r="G409" s="296"/>
      <c r="H409" s="411"/>
      <c r="I409" s="411"/>
      <c r="J409" s="296"/>
    </row>
    <row r="410" spans="1:10" s="338" customFormat="1" ht="15.9" customHeight="1" x14ac:dyDescent="0.3">
      <c r="A410" s="296"/>
      <c r="B410" s="296"/>
      <c r="C410" s="296"/>
      <c r="D410" s="296"/>
      <c r="E410" s="296"/>
      <c r="F410" s="296"/>
      <c r="G410" s="296"/>
      <c r="H410" s="411"/>
      <c r="I410" s="411"/>
      <c r="J410" s="296"/>
    </row>
    <row r="411" spans="1:10" s="338" customFormat="1" ht="15.9" customHeight="1" x14ac:dyDescent="0.3">
      <c r="A411" s="296"/>
      <c r="B411" s="296"/>
      <c r="C411" s="296"/>
      <c r="D411" s="296"/>
      <c r="E411" s="296"/>
      <c r="F411" s="296"/>
      <c r="G411" s="296"/>
      <c r="H411" s="411"/>
      <c r="I411" s="411"/>
      <c r="J411" s="296"/>
    </row>
    <row r="412" spans="1:10" s="338" customFormat="1" ht="15.9" customHeight="1" x14ac:dyDescent="0.3">
      <c r="A412" s="296"/>
      <c r="B412" s="296"/>
      <c r="C412" s="296"/>
      <c r="D412" s="296"/>
      <c r="E412" s="296"/>
      <c r="F412" s="296"/>
      <c r="G412" s="296"/>
      <c r="H412" s="411"/>
      <c r="I412" s="411"/>
      <c r="J412" s="296"/>
    </row>
    <row r="413" spans="1:10" s="338" customFormat="1" ht="15.9" customHeight="1" x14ac:dyDescent="0.3">
      <c r="A413" s="296"/>
      <c r="B413" s="296"/>
      <c r="C413" s="296"/>
      <c r="D413" s="296"/>
      <c r="E413" s="296"/>
      <c r="F413" s="296"/>
      <c r="G413" s="296"/>
      <c r="H413" s="411"/>
      <c r="I413" s="411"/>
      <c r="J413" s="296"/>
    </row>
    <row r="414" spans="1:10" s="338" customFormat="1" ht="15.9" customHeight="1" x14ac:dyDescent="0.3">
      <c r="A414" s="296"/>
      <c r="B414" s="296"/>
      <c r="C414" s="296"/>
      <c r="D414" s="296"/>
      <c r="E414" s="296"/>
      <c r="F414" s="296"/>
      <c r="G414" s="296"/>
      <c r="H414" s="411"/>
      <c r="I414" s="411"/>
      <c r="J414" s="296"/>
    </row>
    <row r="415" spans="1:10" s="338" customFormat="1" ht="15.9" customHeight="1" x14ac:dyDescent="0.3">
      <c r="A415" s="296"/>
      <c r="B415" s="296"/>
      <c r="C415" s="296"/>
      <c r="D415" s="296"/>
      <c r="E415" s="296"/>
      <c r="F415" s="296"/>
      <c r="G415" s="296"/>
      <c r="H415" s="411"/>
      <c r="I415" s="411"/>
      <c r="J415" s="296"/>
    </row>
    <row r="416" spans="1:10" s="338" customFormat="1" ht="15.9" customHeight="1" x14ac:dyDescent="0.3">
      <c r="A416" s="296"/>
      <c r="B416" s="296"/>
      <c r="C416" s="296"/>
      <c r="D416" s="296"/>
      <c r="E416" s="296"/>
      <c r="F416" s="296"/>
      <c r="G416" s="296"/>
      <c r="H416" s="411"/>
      <c r="I416" s="411"/>
      <c r="J416" s="296"/>
    </row>
    <row r="417" spans="1:10" s="338" customFormat="1" ht="15.9" customHeight="1" x14ac:dyDescent="0.3">
      <c r="A417" s="296"/>
      <c r="B417" s="296"/>
      <c r="C417" s="296"/>
      <c r="D417" s="296"/>
      <c r="E417" s="296"/>
      <c r="F417" s="296"/>
      <c r="G417" s="296"/>
      <c r="H417" s="411"/>
      <c r="I417" s="411"/>
      <c r="J417" s="296"/>
    </row>
    <row r="418" spans="1:10" s="338" customFormat="1" ht="15.9" customHeight="1" x14ac:dyDescent="0.3">
      <c r="A418" s="296"/>
      <c r="B418" s="296"/>
      <c r="C418" s="296"/>
      <c r="D418" s="296"/>
      <c r="E418" s="296"/>
      <c r="F418" s="296"/>
      <c r="G418" s="296"/>
      <c r="H418" s="411"/>
      <c r="I418" s="411"/>
      <c r="J418" s="296"/>
    </row>
    <row r="419" spans="1:10" s="338" customFormat="1" ht="15.9" customHeight="1" x14ac:dyDescent="0.3">
      <c r="A419" s="296"/>
      <c r="B419" s="296"/>
      <c r="C419" s="296"/>
      <c r="D419" s="296"/>
      <c r="E419" s="296"/>
      <c r="F419" s="296"/>
      <c r="G419" s="296"/>
      <c r="H419" s="411"/>
      <c r="I419" s="411"/>
      <c r="J419" s="296"/>
    </row>
    <row r="420" spans="1:10" s="338" customFormat="1" ht="15.9" customHeight="1" x14ac:dyDescent="0.3">
      <c r="A420" s="296"/>
      <c r="B420" s="296"/>
      <c r="C420" s="296"/>
      <c r="D420" s="296"/>
      <c r="E420" s="296"/>
      <c r="F420" s="296"/>
      <c r="G420" s="296"/>
      <c r="H420" s="411"/>
      <c r="I420" s="411"/>
      <c r="J420" s="296"/>
    </row>
    <row r="421" spans="1:10" s="338" customFormat="1" ht="15.9" customHeight="1" x14ac:dyDescent="0.3">
      <c r="A421" s="296"/>
      <c r="B421" s="296"/>
      <c r="C421" s="296"/>
      <c r="D421" s="296"/>
      <c r="E421" s="296"/>
      <c r="F421" s="296"/>
      <c r="G421" s="296"/>
      <c r="H421" s="411"/>
      <c r="I421" s="411"/>
      <c r="J421" s="296"/>
    </row>
    <row r="422" spans="1:10" s="338" customFormat="1" ht="15.9" customHeight="1" x14ac:dyDescent="0.3">
      <c r="A422" s="296"/>
      <c r="B422" s="296"/>
      <c r="C422" s="296"/>
      <c r="D422" s="296"/>
      <c r="E422" s="296"/>
      <c r="F422" s="296"/>
      <c r="G422" s="296"/>
      <c r="H422" s="411"/>
      <c r="I422" s="411"/>
      <c r="J422" s="296"/>
    </row>
    <row r="423" spans="1:10" s="338" customFormat="1" ht="15.9" customHeight="1" x14ac:dyDescent="0.3">
      <c r="A423" s="296"/>
      <c r="B423" s="296"/>
      <c r="C423" s="296"/>
      <c r="D423" s="296"/>
      <c r="E423" s="296"/>
      <c r="F423" s="296"/>
      <c r="G423" s="296"/>
      <c r="H423" s="411"/>
      <c r="I423" s="411"/>
      <c r="J423" s="296"/>
    </row>
    <row r="424" spans="1:10" s="338" customFormat="1" ht="15.9" customHeight="1" x14ac:dyDescent="0.3">
      <c r="A424" s="296"/>
      <c r="B424" s="296"/>
      <c r="C424" s="296"/>
      <c r="D424" s="296"/>
      <c r="E424" s="296"/>
      <c r="F424" s="296"/>
      <c r="G424" s="296"/>
      <c r="H424" s="411"/>
      <c r="I424" s="411"/>
      <c r="J424" s="296"/>
    </row>
    <row r="425" spans="1:10" s="338" customFormat="1" ht="15.9" customHeight="1" x14ac:dyDescent="0.3">
      <c r="A425" s="296"/>
      <c r="B425" s="296"/>
      <c r="C425" s="296"/>
      <c r="D425" s="296"/>
      <c r="E425" s="296"/>
      <c r="F425" s="296"/>
      <c r="G425" s="296"/>
      <c r="H425" s="411"/>
      <c r="I425" s="411"/>
      <c r="J425" s="296"/>
    </row>
    <row r="426" spans="1:10" s="338" customFormat="1" ht="15.9" customHeight="1" x14ac:dyDescent="0.3">
      <c r="A426" s="296"/>
      <c r="B426" s="296"/>
      <c r="C426" s="296"/>
      <c r="D426" s="296"/>
      <c r="E426" s="296"/>
      <c r="F426" s="296"/>
      <c r="G426" s="296"/>
      <c r="H426" s="411"/>
      <c r="I426" s="411"/>
      <c r="J426" s="296"/>
    </row>
    <row r="427" spans="1:10" s="338" customFormat="1" ht="15.9" customHeight="1" x14ac:dyDescent="0.3">
      <c r="A427" s="296"/>
      <c r="B427" s="296"/>
      <c r="C427" s="296"/>
      <c r="D427" s="296"/>
      <c r="E427" s="296"/>
      <c r="F427" s="296"/>
      <c r="G427" s="296"/>
      <c r="H427" s="411"/>
      <c r="I427" s="411"/>
      <c r="J427" s="296"/>
    </row>
    <row r="428" spans="1:10" s="338" customFormat="1" ht="15.9" customHeight="1" x14ac:dyDescent="0.3">
      <c r="A428" s="296"/>
      <c r="B428" s="296"/>
      <c r="C428" s="296"/>
      <c r="D428" s="296"/>
      <c r="E428" s="296"/>
      <c r="F428" s="296"/>
      <c r="G428" s="296"/>
      <c r="H428" s="411"/>
      <c r="I428" s="411"/>
      <c r="J428" s="296"/>
    </row>
    <row r="429" spans="1:10" s="338" customFormat="1" ht="15.9" customHeight="1" x14ac:dyDescent="0.3">
      <c r="A429" s="296"/>
      <c r="B429" s="296"/>
      <c r="C429" s="296"/>
      <c r="D429" s="296"/>
      <c r="E429" s="296"/>
      <c r="F429" s="296"/>
      <c r="G429" s="296"/>
      <c r="H429" s="411"/>
      <c r="I429" s="411"/>
      <c r="J429" s="400"/>
    </row>
    <row r="430" spans="1:10" s="338" customFormat="1" ht="15.9" customHeight="1" x14ac:dyDescent="0.3">
      <c r="A430" s="296"/>
      <c r="B430" s="296"/>
      <c r="C430" s="296"/>
      <c r="D430" s="296"/>
      <c r="E430" s="296"/>
      <c r="F430" s="296"/>
      <c r="G430" s="296"/>
      <c r="H430" s="411"/>
      <c r="I430" s="411"/>
      <c r="J430" s="296"/>
    </row>
    <row r="431" spans="1:10" s="338" customFormat="1" ht="15.9" customHeight="1" x14ac:dyDescent="0.3">
      <c r="A431" s="296"/>
      <c r="B431" s="296"/>
      <c r="C431" s="296"/>
      <c r="D431" s="296"/>
      <c r="E431" s="296"/>
      <c r="F431" s="296"/>
      <c r="G431" s="296"/>
      <c r="H431" s="411"/>
      <c r="I431" s="411"/>
      <c r="J431" s="296"/>
    </row>
    <row r="432" spans="1:10" s="338" customFormat="1" ht="15.9" customHeight="1" x14ac:dyDescent="0.3">
      <c r="A432" s="296"/>
      <c r="B432" s="296"/>
      <c r="C432" s="296"/>
      <c r="D432" s="296"/>
      <c r="E432" s="296"/>
      <c r="F432" s="296"/>
      <c r="G432" s="296"/>
      <c r="H432" s="411"/>
      <c r="I432" s="411"/>
      <c r="J432" s="296"/>
    </row>
    <row r="433" spans="1:10" s="338" customFormat="1" ht="15.9" customHeight="1" x14ac:dyDescent="0.3">
      <c r="A433" s="296"/>
      <c r="B433" s="296"/>
      <c r="C433" s="296"/>
      <c r="D433" s="296"/>
      <c r="E433" s="296"/>
      <c r="F433" s="296"/>
      <c r="G433" s="296"/>
      <c r="H433" s="411"/>
      <c r="I433" s="411"/>
      <c r="J433" s="296"/>
    </row>
    <row r="434" spans="1:10" s="338" customFormat="1" ht="15.9" customHeight="1" x14ac:dyDescent="0.3">
      <c r="A434" s="296"/>
      <c r="B434" s="296"/>
      <c r="C434" s="296"/>
      <c r="D434" s="296"/>
      <c r="E434" s="296"/>
      <c r="F434" s="296"/>
      <c r="G434" s="296"/>
      <c r="H434" s="411"/>
      <c r="I434" s="411"/>
      <c r="J434" s="296"/>
    </row>
    <row r="435" spans="1:10" s="338" customFormat="1" ht="15.9" customHeight="1" x14ac:dyDescent="0.3">
      <c r="A435" s="296"/>
      <c r="B435" s="296"/>
      <c r="C435" s="296"/>
      <c r="D435" s="296"/>
      <c r="E435" s="296"/>
      <c r="F435" s="296"/>
      <c r="G435" s="296"/>
      <c r="H435" s="411"/>
      <c r="I435" s="411"/>
      <c r="J435" s="296"/>
    </row>
    <row r="436" spans="1:10" s="338" customFormat="1" ht="15.9" customHeight="1" x14ac:dyDescent="0.3">
      <c r="A436" s="296"/>
      <c r="B436" s="296"/>
      <c r="C436" s="296"/>
      <c r="D436" s="296"/>
      <c r="E436" s="296"/>
      <c r="F436" s="296"/>
      <c r="G436" s="296"/>
      <c r="H436" s="411"/>
      <c r="I436" s="411"/>
      <c r="J436" s="296"/>
    </row>
    <row r="437" spans="1:10" s="338" customFormat="1" ht="15.9" customHeight="1" x14ac:dyDescent="0.3">
      <c r="A437" s="296"/>
      <c r="B437" s="296"/>
      <c r="C437" s="296"/>
      <c r="D437" s="296"/>
      <c r="E437" s="296"/>
      <c r="F437" s="296"/>
      <c r="G437" s="296"/>
      <c r="H437" s="411"/>
      <c r="I437" s="411"/>
      <c r="J437" s="296"/>
    </row>
    <row r="438" spans="1:10" s="338" customFormat="1" ht="15.9" customHeight="1" x14ac:dyDescent="0.3">
      <c r="A438" s="296"/>
      <c r="B438" s="296"/>
      <c r="C438" s="296"/>
      <c r="D438" s="296"/>
      <c r="E438" s="296"/>
      <c r="F438" s="296"/>
      <c r="G438" s="296"/>
      <c r="H438" s="411"/>
      <c r="I438" s="411"/>
      <c r="J438" s="296"/>
    </row>
    <row r="439" spans="1:10" s="338" customFormat="1" ht="15.9" customHeight="1" x14ac:dyDescent="0.3">
      <c r="A439" s="296"/>
      <c r="B439" s="296"/>
      <c r="C439" s="296"/>
      <c r="D439" s="296"/>
      <c r="E439" s="296"/>
      <c r="F439" s="296"/>
      <c r="G439" s="296"/>
      <c r="H439" s="411"/>
      <c r="I439" s="411"/>
      <c r="J439" s="296"/>
    </row>
    <row r="440" spans="1:10" s="338" customFormat="1" ht="15.9" customHeight="1" x14ac:dyDescent="0.3">
      <c r="A440" s="296"/>
      <c r="B440" s="296"/>
      <c r="C440" s="296"/>
      <c r="D440" s="296"/>
      <c r="E440" s="296"/>
      <c r="F440" s="296"/>
      <c r="G440" s="296"/>
      <c r="H440" s="411"/>
      <c r="I440" s="411"/>
      <c r="J440" s="296"/>
    </row>
    <row r="441" spans="1:10" s="338" customFormat="1" ht="15.9" customHeight="1" x14ac:dyDescent="0.3">
      <c r="A441" s="296"/>
      <c r="B441" s="296"/>
      <c r="C441" s="296"/>
      <c r="D441" s="296"/>
      <c r="E441" s="296"/>
      <c r="F441" s="296"/>
      <c r="G441" s="296"/>
      <c r="H441" s="411"/>
      <c r="I441" s="411"/>
      <c r="J441" s="296"/>
    </row>
    <row r="442" spans="1:10" s="338" customFormat="1" ht="15.9" customHeight="1" x14ac:dyDescent="0.3">
      <c r="A442" s="296"/>
      <c r="B442" s="296"/>
      <c r="C442" s="296"/>
      <c r="D442" s="296"/>
      <c r="E442" s="296"/>
      <c r="F442" s="296"/>
      <c r="G442" s="296"/>
      <c r="H442" s="411"/>
      <c r="I442" s="411"/>
      <c r="J442" s="296"/>
    </row>
    <row r="443" spans="1:10" s="338" customFormat="1" ht="15.9" customHeight="1" x14ac:dyDescent="0.3">
      <c r="A443" s="296"/>
      <c r="B443" s="296"/>
      <c r="C443" s="296"/>
      <c r="D443" s="296"/>
      <c r="E443" s="296"/>
      <c r="F443" s="296"/>
      <c r="G443" s="296"/>
      <c r="H443" s="411"/>
      <c r="I443" s="411"/>
      <c r="J443" s="296"/>
    </row>
    <row r="444" spans="1:10" s="338" customFormat="1" ht="15.9" customHeight="1" x14ac:dyDescent="0.3">
      <c r="A444" s="296"/>
      <c r="B444" s="296"/>
      <c r="C444" s="296"/>
      <c r="D444" s="296"/>
      <c r="E444" s="296"/>
      <c r="F444" s="296"/>
      <c r="G444" s="296"/>
      <c r="H444" s="411"/>
      <c r="I444" s="411"/>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DA446C41-9A62-465F-A061-9925F778F906}"/>
    <hyperlink ref="E205" r:id="rId2" xr:uid="{0F5827E8-7C9E-4585-B0DE-B2E5787D1A8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24" sqref="C2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1" t="s">
        <v>1070</v>
      </c>
      <c r="B1" s="431"/>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x14ac:dyDescent="0.3">
      <c r="A24" s="25" t="s">
        <v>1049</v>
      </c>
      <c r="B24" s="42" t="s">
        <v>1048</v>
      </c>
      <c r="C24" s="25" t="s">
        <v>2330</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113.9</v>
      </c>
      <c r="H75" s="23"/>
    </row>
    <row r="76" spans="1:14" x14ac:dyDescent="0.3">
      <c r="A76" s="25" t="s">
        <v>1033</v>
      </c>
      <c r="B76" s="25" t="s">
        <v>1065</v>
      </c>
      <c r="C76" s="409">
        <v>173.45</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1"/>
      <c r="B1" s="431"/>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3" t="s">
        <v>1712</v>
      </c>
      <c r="C6" s="434"/>
      <c r="D6" s="214"/>
      <c r="E6" s="167"/>
      <c r="F6" s="167"/>
      <c r="G6" s="167"/>
    </row>
    <row r="7" spans="1:7" x14ac:dyDescent="0.3">
      <c r="A7" s="223"/>
      <c r="B7" s="435" t="s">
        <v>1177</v>
      </c>
      <c r="C7" s="435"/>
      <c r="D7" s="220"/>
      <c r="E7" s="163"/>
      <c r="F7" s="163"/>
      <c r="G7" s="163"/>
    </row>
    <row r="8" spans="1:7" x14ac:dyDescent="0.3">
      <c r="A8" s="163"/>
      <c r="B8" s="436" t="s">
        <v>1178</v>
      </c>
      <c r="C8" s="437"/>
      <c r="D8" s="220"/>
      <c r="E8" s="163"/>
      <c r="F8" s="163"/>
      <c r="G8" s="163"/>
    </row>
    <row r="9" spans="1:7" x14ac:dyDescent="0.3">
      <c r="A9" s="163"/>
      <c r="B9" s="438" t="s">
        <v>1179</v>
      </c>
      <c r="C9" s="439"/>
      <c r="D9" s="220"/>
      <c r="E9" s="163"/>
      <c r="F9" s="163"/>
      <c r="G9" s="163"/>
    </row>
    <row r="10" spans="1:7" ht="15" thickBot="1" x14ac:dyDescent="0.35">
      <c r="A10" s="163"/>
      <c r="B10" s="440" t="s">
        <v>1180</v>
      </c>
      <c r="C10" s="441"/>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2" t="s">
        <v>1177</v>
      </c>
      <c r="C14" s="432"/>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2" t="s">
        <v>1178</v>
      </c>
      <c r="C25" s="432"/>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2023-07-25T17:18:49Z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DISdDocName">
    <vt:lpwstr>PR_UCMS02082866</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83952</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http://peucmasp02.mw.pr.geos.loc:7001/cs/idcplg?IdcService=DESKTOP_DOC_INFO&amp;dDocName=PR_UCMS02082866&amp;dID=83952&amp;ClientControlled=DocMan,taskpane&amp;coreContentOnly=1</vt:lpwstr>
  </property>
</Properties>
</file>